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 firstSheet="1" activeTab="3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（1）" sheetId="7" r:id="rId7"/>
    <sheet name="表六（2）" sheetId="8" r:id="rId8"/>
    <sheet name="表七（1）" sheetId="9" r:id="rId9"/>
    <sheet name="表七（2）" sheetId="10" r:id="rId10"/>
    <sheet name="表八" sheetId="11" r:id="rId11"/>
  </sheets>
  <calcPr calcId="144525"/>
</workbook>
</file>

<file path=xl/comments1.xml><?xml version="1.0" encoding="utf-8"?>
<comments xmlns="http://schemas.openxmlformats.org/spreadsheetml/2006/main">
  <authors>
    <author>Author</author>
  </authors>
  <commentList>
    <comment ref="A1" authorId="0">
      <text>
        <r>
          <rPr>
            <sz val="9"/>
            <rFont val="Arial"/>
            <charset val="134"/>
          </rPr>
          <t>A4CCF6F2735F48E89D00FC7E05419159</t>
        </r>
      </text>
    </comment>
  </commentList>
</comments>
</file>

<file path=xl/comments10.xml><?xml version="1.0" encoding="utf-8"?>
<comments xmlns="http://schemas.openxmlformats.org/spreadsheetml/2006/main">
  <authors>
    <author>Author</author>
  </authors>
  <commentList>
    <comment ref="A1" authorId="0">
      <text>
        <r>
          <rPr>
            <sz val="9"/>
            <rFont val="Arial"/>
            <charset val="134"/>
          </rPr>
          <t>2DDEEE2648A441C6962288908C52F80B</t>
        </r>
      </text>
    </comment>
  </commentList>
</comments>
</file>

<file path=xl/comments11.xml><?xml version="1.0" encoding="utf-8"?>
<comments xmlns="http://schemas.openxmlformats.org/spreadsheetml/2006/main">
  <authors>
    <author>Author</author>
  </authors>
  <commentList>
    <comment ref="A1" authorId="0">
      <text>
        <r>
          <rPr>
            <sz val="9"/>
            <rFont val="Arial"/>
            <charset val="134"/>
          </rPr>
          <t>1C4793ED97A047858D843666C53F71F5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A1" authorId="0">
      <text>
        <r>
          <rPr>
            <sz val="9"/>
            <rFont val="Arial"/>
            <charset val="134"/>
          </rPr>
          <t>CDE83D8E364F4494E055F8163EAE6A49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A1" authorId="0">
      <text>
        <r>
          <rPr>
            <sz val="9"/>
            <rFont val="Arial"/>
            <charset val="134"/>
          </rPr>
          <t>0D526CCAE2DC4934B4E3D11F6140CDB8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1" authorId="0">
      <text>
        <r>
          <rPr>
            <sz val="9"/>
            <rFont val="Arial"/>
            <charset val="134"/>
          </rPr>
          <t>CE744457B12D1CA7E0533903190AFC96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1" authorId="0">
      <text>
        <r>
          <rPr>
            <sz val="9"/>
            <rFont val="Arial"/>
            <charset val="134"/>
          </rPr>
          <t>CE5A4107DE3999A6E0533803190AA73D</t>
        </r>
      </text>
    </comment>
  </commentList>
</comments>
</file>

<file path=xl/comments6.xml><?xml version="1.0" encoding="utf-8"?>
<comments xmlns="http://schemas.openxmlformats.org/spreadsheetml/2006/main">
  <authors>
    <author>Author</author>
  </authors>
  <commentList>
    <comment ref="A1" authorId="0">
      <text>
        <r>
          <rPr>
            <sz val="9"/>
            <rFont val="Arial"/>
            <charset val="134"/>
          </rPr>
          <t>CE7447EBCC0F5DD4E0533703190A1C11</t>
        </r>
      </text>
    </comment>
  </commentList>
</comments>
</file>

<file path=xl/comments7.xml><?xml version="1.0" encoding="utf-8"?>
<comments xmlns="http://schemas.openxmlformats.org/spreadsheetml/2006/main">
  <authors>
    <author>Author</author>
  </authors>
  <commentList>
    <comment ref="A1" authorId="0">
      <text>
        <r>
          <rPr>
            <sz val="9"/>
            <rFont val="Arial"/>
            <charset val="134"/>
          </rPr>
          <t>7F19C5B7629F4CF8AF8AE977B01EFB4F</t>
        </r>
      </text>
    </comment>
  </commentList>
</comments>
</file>

<file path=xl/comments8.xml><?xml version="1.0" encoding="utf-8"?>
<comments xmlns="http://schemas.openxmlformats.org/spreadsheetml/2006/main">
  <authors>
    <author>Author</author>
  </authors>
  <commentList>
    <comment ref="A1" authorId="0">
      <text>
        <r>
          <rPr>
            <sz val="9"/>
            <rFont val="Arial"/>
            <charset val="134"/>
          </rPr>
          <t>45E66977EA934295BF824A627A4CB9CA</t>
        </r>
      </text>
    </comment>
  </commentList>
</comments>
</file>

<file path=xl/comments9.xml><?xml version="1.0" encoding="utf-8"?>
<comments xmlns="http://schemas.openxmlformats.org/spreadsheetml/2006/main">
  <authors>
    <author>Author</author>
  </authors>
  <commentList>
    <comment ref="A1" authorId="0">
      <text>
        <r>
          <rPr>
            <sz val="9"/>
            <rFont val="Arial"/>
            <charset val="134"/>
          </rPr>
          <t>02FC9A72773D4241869E29EE3060786D</t>
        </r>
      </text>
    </comment>
  </commentList>
</comments>
</file>

<file path=xl/sharedStrings.xml><?xml version="1.0" encoding="utf-8"?>
<sst xmlns="http://schemas.openxmlformats.org/spreadsheetml/2006/main" count="1395">
  <si>
    <t>2022年地方财政预算表</t>
  </si>
  <si>
    <t>表一</t>
  </si>
  <si>
    <t>2022年一般公共预算收入表</t>
  </si>
  <si>
    <t>单位：万元</t>
  </si>
  <si>
    <t>项目</t>
  </si>
  <si>
    <t>上年预算数</t>
  </si>
  <si>
    <t>上年执行数</t>
  </si>
  <si>
    <t>预算数</t>
  </si>
  <si>
    <t>代码</t>
  </si>
  <si>
    <t>名称</t>
  </si>
  <si>
    <t>金额</t>
  </si>
  <si>
    <t>为上年预算数的%</t>
  </si>
  <si>
    <t>为上年执行数的%</t>
  </si>
  <si>
    <t>一、税收收入</t>
  </si>
  <si>
    <t>增值税</t>
  </si>
  <si>
    <t>企业所得税</t>
  </si>
  <si>
    <t>企业所得税退税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</si>
  <si>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</si>
  <si>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</si>
  <si>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</si>
  <si>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</si>
  <si>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</si>
  <si>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</si>
  <si>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</si>
  <si>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</si>
  <si>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</si>
  <si>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</si>
  <si>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烟叶税</t>
  </si>
  <si>
    <t>环境保护税</t>
  </si>
  <si>
    <t>其他税收收入</t>
  </si>
  <si>
    <t>二、非税收入</t>
  </si>
  <si>
    <t>专项收入</t>
  </si>
  <si>
    <t>行政事业性收费收入</t>
  </si>
  <si>
    <t>罚没收入</t>
  </si>
  <si>
    <t>国有资本经营收入</t>
  </si>
  <si>
    <t>国有资源（资产）有偿使用收入</t>
  </si>
  <si>
    <t>捐赠收入</t>
  </si>
  <si>
    <t>政府住房基金收入</t>
  </si>
  <si>
    <t>其他收入</t>
  </si>
  <si>
    <t>收入合计</t>
  </si>
  <si>
    <t>表二</t>
  </si>
  <si>
    <t>2022年一般公共预算支出表</t>
  </si>
  <si>
    <t>2022年预算数(不含上级专项性质转移支付）</t>
  </si>
  <si>
    <t>注：需要手工扣减专项性质资金</t>
  </si>
  <si>
    <t>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</si>
  <si>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</si>
  <si>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</si>
  <si>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</si>
  <si>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</si>
  <si>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</si>
  <si>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</si>
  <si>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</si>
  <si>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</si>
  <si>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</si>
  <si>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</si>
  <si>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</si>
  <si>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</si>
  <si>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</si>
  <si>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</si>
  <si>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</si>
  <si>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</si>
  <si>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</si>
  <si>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</si>
  <si>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</si>
  <si>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专项业务及机关事务管理</t>
  </si>
  <si>
    <t xml:space="preserve">      政务公开审批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</si>
  <si>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</si>
  <si>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</si>
  <si>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</si>
  <si>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</si>
  <si>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</si>
  <si>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</si>
  <si>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</si>
  <si>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</si>
  <si>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</si>
  <si>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</si>
  <si>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</si>
  <si>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</si>
  <si>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</si>
  <si>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</si>
  <si>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</si>
  <si>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</si>
  <si>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</si>
  <si>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</si>
  <si>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</si>
  <si>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</si>
  <si>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</si>
  <si>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</si>
  <si>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</si>
  <si>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</si>
  <si>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</si>
  <si>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税收业务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</si>
  <si>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</si>
  <si>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</si>
  <si>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</si>
  <si>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</si>
  <si>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</si>
  <si>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</si>
  <si>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</si>
  <si>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</si>
  <si>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</si>
  <si>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</si>
  <si>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</si>
  <si>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</si>
  <si>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</si>
  <si>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</si>
  <si>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</si>
  <si>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</si>
  <si>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巡视工作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</si>
  <si>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</si>
  <si>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</si>
  <si>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</si>
  <si>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</si>
  <si>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</si>
  <si>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</si>
  <si>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</si>
  <si>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</si>
  <si>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</si>
  <si>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</si>
  <si>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知识产权战略和规划</t>
  </si>
  <si>
    <t xml:space="preserve">      国际合作与交流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</si>
  <si>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</si>
  <si>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</si>
  <si>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</si>
  <si>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</si>
  <si>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</si>
  <si>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</si>
  <si>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</si>
  <si>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</si>
  <si>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</si>
  <si>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</si>
  <si>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</si>
  <si>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</si>
  <si>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</si>
  <si>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</si>
  <si>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</si>
  <si>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</si>
  <si>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</si>
  <si>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</si>
  <si>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</si>
  <si>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</si>
  <si>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</si>
  <si>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</si>
  <si>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</si>
  <si>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</si>
  <si>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</si>
  <si>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</si>
  <si>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</si>
  <si>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</si>
  <si>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</si>
  <si>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</si>
  <si>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</si>
  <si>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</si>
  <si>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</si>
  <si>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</si>
  <si>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</si>
  <si>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</si>
  <si>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</si>
  <si>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信息安全事务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</si>
  <si>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</si>
  <si>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</si>
  <si>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</si>
  <si>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</si>
  <si>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</si>
  <si>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</si>
  <si>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</si>
  <si>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</si>
  <si>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</si>
  <si>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</si>
  <si>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</si>
  <si>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</si>
  <si>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</si>
  <si>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</si>
  <si>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>外交支出</t>
  </si>
  <si>
    <t xml:space="preserve">    对外合作与交流</t>
  </si>
  <si>
    <t xml:space="preserve">    对外宣传</t>
  </si>
  <si>
    <t xml:space="preserve">    其他外交支出</t>
  </si>
  <si>
    <t>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</si>
  <si>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</si>
  <si>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</si>
  <si>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</si>
  <si>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</si>
  <si>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</si>
  <si>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</si>
  <si>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</si>
  <si>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</si>
  <si>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</si>
  <si>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>四、公共安全支出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</si>
  <si>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</si>
  <si>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</si>
  <si>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</si>
  <si>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</si>
  <si>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</si>
  <si>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</si>
  <si>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特勤业务</t>
  </si>
  <si>
    <t xml:space="preserve">      移民事务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</si>
  <si>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</si>
  <si>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</si>
  <si>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</si>
  <si>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</si>
  <si>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</si>
  <si>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</si>
  <si>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检查监督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</si>
  <si>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</si>
  <si>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</si>
  <si>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</si>
  <si>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</si>
  <si>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</si>
  <si>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</si>
  <si>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</si>
  <si>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</si>
  <si>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</si>
  <si>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律师管理</t>
  </si>
  <si>
    <t xml:space="preserve">      公共法律服务</t>
  </si>
  <si>
    <t xml:space="preserve">      国家统一法律职业资格考试</t>
  </si>
  <si>
    <t xml:space="preserve">      社区矫正</t>
  </si>
  <si>
    <t xml:space="preserve">      法治建设</t>
  </si>
  <si>
    <t xml:space="preserve">      其他司法支出</t>
  </si>
  <si>
    <t xml:space="preserve">    监狱</t>
  </si>
  <si>
    <t xml:space="preserve">      罪犯生活及医疗卫生</t>
  </si>
  <si>
    <t xml:space="preserve">      监狱业务及罪犯改造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</si>
  <si>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</si>
  <si>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</si>
  <si>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</si>
  <si>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</si>
  <si>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</si>
  <si>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</si>
  <si>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</si>
  <si>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</si>
  <si>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</si>
  <si>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</si>
  <si>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</si>
  <si>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</si>
  <si>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</si>
  <si>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</si>
  <si>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</si>
  <si>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国家司法救助支出</t>
  </si>
  <si>
    <t xml:space="preserve">      其他公共安全支出</t>
  </si>
  <si>
    <t>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</si>
  <si>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</si>
  <si>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</si>
  <si>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</si>
  <si>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</si>
  <si>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</si>
  <si>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</si>
  <si>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</si>
  <si>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</si>
  <si>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</si>
  <si>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</si>
  <si>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初等职业教育</t>
  </si>
  <si>
    <t xml:space="preserve">      中等职业教育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</si>
  <si>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</si>
  <si>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</si>
  <si>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</si>
  <si>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</si>
  <si>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</si>
  <si>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</si>
  <si>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</si>
  <si>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</si>
  <si>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</si>
  <si>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</si>
  <si>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</si>
  <si>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</si>
  <si>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</si>
  <si>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</si>
  <si>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</si>
  <si>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</si>
  <si>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</si>
  <si>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</si>
  <si>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</si>
  <si>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</si>
  <si>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</si>
  <si>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</si>
  <si>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</si>
  <si>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</si>
  <si>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</si>
  <si>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</si>
  <si>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</si>
  <si>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</si>
  <si>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</si>
  <si>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</si>
  <si>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</si>
  <si>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</si>
  <si>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</si>
  <si>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</si>
  <si>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</si>
  <si>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</si>
  <si>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</si>
  <si>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</si>
  <si>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</si>
  <si>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</si>
  <si>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自然科学基金</t>
  </si>
  <si>
    <t xml:space="preserve">      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</si>
  <si>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</si>
  <si>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</si>
  <si>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</si>
  <si>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科技人才队伍建设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</si>
  <si>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</si>
  <si>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</si>
  <si>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</si>
  <si>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</si>
  <si>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</si>
  <si>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</si>
  <si>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</si>
  <si>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科技成果转化与扩散</t>
  </si>
  <si>
    <t xml:space="preserve">      共性技术研究与开发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</si>
  <si>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</si>
  <si>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</si>
  <si>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</si>
  <si>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</si>
  <si>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</si>
  <si>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</si>
  <si>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</si>
  <si>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</si>
  <si>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</si>
  <si>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</si>
  <si>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</si>
  <si>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</si>
  <si>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</si>
  <si>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</si>
  <si>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</si>
  <si>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</si>
  <si>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</si>
  <si>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</si>
  <si>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</si>
  <si>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</si>
  <si>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</si>
  <si>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</si>
  <si>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</si>
  <si>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  其他科技重大项目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</si>
  <si>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</si>
  <si>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</si>
  <si>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</si>
  <si>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</si>
  <si>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</si>
  <si>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</si>
  <si>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</si>
  <si>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</si>
  <si>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</si>
  <si>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</si>
  <si>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</si>
  <si>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</si>
  <si>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</si>
  <si>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</si>
  <si>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</si>
  <si>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</si>
  <si>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</si>
  <si>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</si>
  <si>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</si>
  <si>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</si>
  <si>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</si>
  <si>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</si>
  <si>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</si>
  <si>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</si>
  <si>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</si>
  <si>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</si>
  <si>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</si>
  <si>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</si>
  <si>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</si>
  <si>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</si>
  <si>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</si>
  <si>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</si>
  <si>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</si>
  <si>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</si>
  <si>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</si>
  <si>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</si>
  <si>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</si>
  <si>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</si>
  <si>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</si>
  <si>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监测监管</t>
  </si>
  <si>
    <t xml:space="preserve">      传输发射</t>
  </si>
  <si>
    <t xml:space="preserve">      广播电视事务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</si>
  <si>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</si>
  <si>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</si>
  <si>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</si>
  <si>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</si>
  <si>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</si>
  <si>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>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</si>
  <si>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</si>
  <si>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</si>
  <si>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</si>
  <si>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</si>
  <si>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</si>
  <si>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</si>
  <si>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</si>
  <si>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</si>
  <si>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</si>
  <si>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</si>
  <si>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</si>
  <si>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</si>
  <si>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</si>
  <si>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</si>
  <si>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</si>
  <si>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</si>
  <si>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</si>
  <si>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</si>
  <si>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</si>
  <si>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</si>
  <si>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</si>
  <si>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</si>
  <si>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</si>
  <si>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</si>
  <si>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</si>
  <si>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</si>
  <si>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</si>
  <si>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</si>
  <si>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对机关事业单位职业年金的补助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</si>
  <si>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</si>
  <si>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</si>
  <si>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</si>
  <si>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</si>
  <si>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</si>
  <si>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</si>
  <si>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</si>
  <si>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</si>
  <si>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</si>
  <si>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</si>
  <si>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</si>
  <si>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</si>
  <si>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</si>
  <si>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促进创业补贴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</si>
  <si>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</si>
  <si>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</si>
  <si>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</si>
  <si>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</si>
  <si>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</si>
  <si>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义务兵优待</t>
  </si>
  <si>
    <t xml:space="preserve">      农村籍退役士兵老年生活补助</t>
  </si>
  <si>
    <t xml:space="preserve">      光荣院</t>
  </si>
  <si>
    <t xml:space="preserve">      烈士纪念设施管理维护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</si>
  <si>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</si>
  <si>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</si>
  <si>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</si>
  <si>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</si>
  <si>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</si>
  <si>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</si>
  <si>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</si>
  <si>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</si>
  <si>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</si>
  <si>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</si>
  <si>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</si>
  <si>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</si>
  <si>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</si>
  <si>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</si>
  <si>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</si>
  <si>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</si>
  <si>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</si>
  <si>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</si>
  <si>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</si>
  <si>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</si>
  <si>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</si>
  <si>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</si>
  <si>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</si>
  <si>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</si>
  <si>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</si>
  <si>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</si>
  <si>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</si>
  <si>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</si>
  <si>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</si>
  <si>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</si>
  <si>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</si>
  <si>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</si>
  <si>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</si>
  <si>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</si>
  <si>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</si>
  <si>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</si>
  <si>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</si>
  <si>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</si>
  <si>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</si>
  <si>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</si>
  <si>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</si>
  <si>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</si>
  <si>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</si>
  <si>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</si>
  <si>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</si>
  <si>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</si>
  <si>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</si>
  <si>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</si>
  <si>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</si>
  <si>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军供保障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</si>
  <si>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</si>
  <si>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</si>
  <si>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</si>
  <si>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</si>
  <si>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</si>
  <si>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>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</si>
  <si>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</si>
  <si>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</si>
  <si>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</si>
  <si>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</si>
  <si>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</si>
  <si>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</si>
  <si>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</si>
  <si>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</si>
  <si>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</si>
  <si>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</si>
  <si>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</si>
  <si>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</si>
  <si>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</si>
  <si>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</si>
  <si>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康复医院</t>
  </si>
  <si>
    <t xml:space="preserve">      优抚医院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</si>
  <si>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</si>
  <si>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</si>
  <si>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</si>
  <si>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</si>
  <si>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</si>
  <si>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</si>
  <si>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</si>
  <si>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</si>
  <si>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</si>
  <si>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</si>
  <si>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</si>
  <si>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</si>
  <si>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</si>
  <si>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</si>
  <si>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</si>
  <si>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</si>
  <si>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</si>
  <si>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</si>
  <si>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</si>
  <si>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</si>
  <si>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</si>
  <si>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</si>
  <si>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</si>
  <si>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</si>
  <si>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</si>
  <si>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</si>
  <si>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</si>
  <si>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</si>
  <si>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</si>
  <si>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</si>
  <si>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</si>
  <si>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</si>
  <si>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</si>
  <si>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</si>
  <si>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</si>
  <si>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</si>
  <si>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</si>
  <si>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</si>
  <si>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</si>
  <si>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</si>
  <si>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</si>
  <si>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</si>
  <si>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</si>
  <si>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</si>
  <si>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老龄卫生健康事务</t>
  </si>
  <si>
    <t xml:space="preserve">    其他卫生健康支出</t>
  </si>
  <si>
    <t>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</si>
  <si>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</si>
  <si>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</si>
  <si>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</si>
  <si>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</si>
  <si>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</si>
  <si>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</si>
  <si>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</si>
  <si>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</si>
  <si>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</si>
  <si>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</si>
  <si>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</si>
  <si>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</si>
  <si>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</si>
  <si>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</si>
  <si>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</si>
  <si>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</si>
  <si>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</si>
  <si>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</si>
  <si>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土壤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</si>
  <si>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</si>
  <si>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</si>
  <si>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</si>
  <si>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</si>
  <si>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</si>
  <si>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草原生态修复治理</t>
  </si>
  <si>
    <t xml:space="preserve">      自然保护地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</si>
  <si>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</si>
  <si>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</si>
  <si>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</si>
  <si>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</si>
  <si>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</si>
  <si>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</si>
  <si>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</si>
  <si>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</si>
  <si>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</si>
  <si>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</si>
  <si>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</si>
  <si>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</si>
  <si>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</si>
  <si>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其他退耕还林还草支出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</si>
  <si>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</si>
  <si>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</si>
  <si>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</si>
  <si>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</si>
  <si>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</si>
  <si>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</si>
  <si>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</si>
  <si>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</si>
  <si>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</si>
  <si>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</si>
  <si>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</si>
  <si>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</si>
  <si>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</si>
  <si>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</si>
  <si>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</si>
  <si>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</si>
  <si>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</si>
  <si>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能源科技装备</t>
  </si>
  <si>
    <t xml:space="preserve">      能源行业管理</t>
  </si>
  <si>
    <t xml:space="preserve">      能源管理</t>
  </si>
  <si>
    <t xml:space="preserve">      农村电网建设</t>
  </si>
  <si>
    <t xml:space="preserve">      其他能源管理事务支出</t>
  </si>
  <si>
    <t xml:space="preserve">    其他节能环保支出</t>
  </si>
  <si>
    <t>城乡社区支出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</si>
  <si>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</si>
  <si>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</si>
  <si>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</si>
  <si>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</si>
  <si>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</si>
  <si>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</si>
  <si>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</si>
  <si>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</si>
  <si>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</si>
  <si>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</si>
  <si>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</si>
  <si>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</si>
  <si>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</si>
  <si>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建设市场管理与监督</t>
  </si>
  <si>
    <t xml:space="preserve">    其他城乡社区支出</t>
  </si>
  <si>
    <t>农林水支出</t>
  </si>
  <si>
    <t xml:space="preserve">    农业农村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</si>
  <si>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</si>
  <si>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</si>
  <si>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</si>
  <si>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</si>
  <si>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</si>
  <si>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</si>
  <si>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</si>
  <si>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</si>
  <si>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</si>
  <si>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</si>
  <si>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</si>
  <si>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农业生产发展</t>
  </si>
  <si>
    <t xml:space="preserve">      农村合作经济</t>
  </si>
  <si>
    <t xml:space="preserve">      农产品加工与促销</t>
  </si>
  <si>
    <t xml:space="preserve">      农村社会事业</t>
  </si>
  <si>
    <t xml:space="preserve">      农业资源保护修复与利用</t>
  </si>
  <si>
    <t xml:space="preserve">      农村道路建设</t>
  </si>
  <si>
    <t xml:space="preserve">      渔业发展</t>
  </si>
  <si>
    <t xml:space="preserve">      对高校毕业生到基层任职补助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</si>
  <si>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</si>
  <si>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</si>
  <si>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</si>
  <si>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</si>
  <si>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</si>
  <si>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</si>
  <si>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</si>
  <si>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</si>
  <si>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</si>
  <si>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</si>
  <si>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</si>
  <si>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</si>
  <si>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</si>
  <si>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</si>
  <si>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</si>
  <si>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</si>
  <si>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</si>
  <si>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林业草原防灾减灾</t>
  </si>
  <si>
    <t xml:space="preserve">      草原管理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</si>
  <si>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</si>
  <si>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</si>
  <si>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</si>
  <si>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</si>
  <si>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</si>
  <si>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</si>
  <si>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</si>
  <si>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</si>
  <si>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</si>
  <si>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</si>
  <si>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</si>
  <si>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</si>
  <si>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</si>
  <si>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</si>
  <si>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农村水利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</si>
  <si>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</si>
  <si>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</si>
  <si>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</si>
  <si>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</si>
  <si>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</si>
  <si>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水利建设征地及移民支出</t>
  </si>
  <si>
    <t xml:space="preserve">      农村人畜饮水</t>
  </si>
  <si>
    <t xml:space="preserve">      南水北调工程建设</t>
  </si>
  <si>
    <t xml:space="preserve">      南水北调工程管理</t>
  </si>
  <si>
    <t xml:space="preserve">      其他水利支出</t>
  </si>
  <si>
    <t xml:space="preserve">    巩固脱贫衔接乡村振兴</t>
  </si>
  <si>
    <t xml:space="preserve">      农村基础设施建设</t>
  </si>
  <si>
    <t xml:space="preserve">      生产发展</t>
  </si>
  <si>
    <t xml:space="preserve">      社会发展</t>
  </si>
  <si>
    <t xml:space="preserve">      贷款奖补和贴息</t>
  </si>
  <si>
    <t xml:space="preserve">       “三西”农业建设专项补助</t>
  </si>
  <si>
    <t xml:space="preserve">      其他巩固脱贫衔接乡村振兴支出</t>
  </si>
  <si>
    <t xml:space="preserve">    农村综合改革</t>
  </si>
  <si>
    <t xml:space="preserve">      对村级公益事业建设的补助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</si>
  <si>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</si>
  <si>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</si>
  <si>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</si>
  <si>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</si>
  <si>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</si>
  <si>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</si>
  <si>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</si>
  <si>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农业保险保费补贴</t>
  </si>
  <si>
    <t xml:space="preserve">      创业担保贷款贴息及奖补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</si>
  <si>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</si>
  <si>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</si>
  <si>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</si>
  <si>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</si>
  <si>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</si>
  <si>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其他农林水支出</t>
  </si>
  <si>
    <t xml:space="preserve">      化解其他公益性乡村债务支出</t>
  </si>
  <si>
    <t xml:space="preserve">      其他农林水支出</t>
  </si>
  <si>
    <t>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</si>
  <si>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</si>
  <si>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</si>
  <si>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</si>
  <si>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</si>
  <si>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</si>
  <si>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</si>
  <si>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</si>
  <si>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</si>
  <si>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</si>
  <si>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</si>
  <si>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</si>
  <si>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</si>
  <si>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</si>
  <si>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</si>
  <si>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</si>
  <si>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</si>
  <si>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</si>
  <si>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</si>
  <si>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</si>
  <si>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</si>
  <si>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</si>
  <si>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</si>
  <si>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</si>
  <si>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</si>
  <si>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</si>
  <si>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</si>
  <si>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</si>
  <si>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</si>
  <si>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</si>
  <si>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</si>
  <si>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</si>
  <si>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</si>
  <si>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</si>
  <si>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</si>
  <si>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</si>
  <si>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</si>
  <si>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</si>
  <si>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</si>
  <si>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</si>
  <si>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</si>
  <si>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</si>
  <si>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</t>
  </si>
  <si>
    <t xml:space="preserve">      公共交通运营补助</t>
  </si>
  <si>
    <t xml:space="preserve">      其他交通运输支出</t>
  </si>
  <si>
    <t>资源勘探工业信息等支出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</si>
  <si>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</si>
  <si>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</si>
  <si>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</si>
  <si>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</si>
  <si>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</si>
  <si>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</si>
  <si>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</si>
  <si>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</si>
  <si>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>2150201</t>
  </si>
  <si>
    <t>2150202</t>
  </si>
  <si>
    <t>2150203</t>
  </si>
  <si>
    <t>2150204</t>
  </si>
  <si>
    <t xml:space="preserve">      纺织业</t>
  </si>
  <si>
    <t>2150205</t>
  </si>
  <si>
    <t xml:space="preserve">      医药制造业</t>
  </si>
  <si>
    <t>2150206</t>
  </si>
  <si>
    <t xml:space="preserve">      非金属矿物制品业</t>
  </si>
  <si>
    <t>2150207</t>
  </si>
  <si>
    <t xml:space="preserve">      通信设备、计算机及其他电子设备制造业</t>
  </si>
  <si>
    <t>2150208</t>
  </si>
  <si>
    <t xml:space="preserve">      交通运输设备制造业</t>
  </si>
  <si>
    <t>2150209</t>
  </si>
  <si>
    <t xml:space="preserve">      电气机械及器材制造业</t>
  </si>
  <si>
    <t>2150210</t>
  </si>
  <si>
    <t xml:space="preserve">      工艺品及其他制造业</t>
  </si>
  <si>
    <t>2150212</t>
  </si>
  <si>
    <t xml:space="preserve">      石油加工、炼焦及核燃料加工业</t>
  </si>
  <si>
    <t>2150213</t>
  </si>
  <si>
    <t xml:space="preserve">      化学原料及化学制品制造业</t>
  </si>
  <si>
    <t>2150214</t>
  </si>
  <si>
    <t xml:space="preserve">      黑色金属冶炼及压延加工业</t>
  </si>
  <si>
    <t>2150215</t>
  </si>
  <si>
    <t xml:space="preserve">      有色金属冶炼及压延加工业</t>
  </si>
  <si>
    <t>2150299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</si>
  <si>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</si>
  <si>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</si>
  <si>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</si>
  <si>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</si>
  <si>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</si>
  <si>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专用通信</t>
  </si>
  <si>
    <t xml:space="preserve">      无线电及信息通信监管</t>
  </si>
  <si>
    <t xml:space="preserve">      工程建设及运行维护</t>
  </si>
  <si>
    <t xml:space="preserve">      产业发展</t>
  </si>
  <si>
    <t xml:space="preserve">      其他工业和信息产业监管支出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</si>
  <si>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</si>
  <si>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</si>
  <si>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</si>
  <si>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</si>
  <si>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</si>
  <si>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</si>
  <si>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</si>
  <si>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减免房租补贴</t>
  </si>
  <si>
    <t xml:space="preserve">      其他支持中小企业发展和管理支出</t>
  </si>
  <si>
    <t xml:space="preserve">    其他资源勘探工业信息等支出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</si>
  <si>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</si>
  <si>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</si>
  <si>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</si>
  <si>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</si>
  <si>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其他资源勘探工业信息等支出</t>
  </si>
  <si>
    <t>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</si>
  <si>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</si>
  <si>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</si>
  <si>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</si>
  <si>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</si>
  <si>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</si>
  <si>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</si>
  <si>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</si>
  <si>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</si>
  <si>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</si>
  <si>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</t>
  </si>
  <si>
    <t xml:space="preserve">      服务业基础设施建设</t>
  </si>
  <si>
    <t xml:space="preserve">      其他商业服务业等支出</t>
  </si>
  <si>
    <t>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</si>
  <si>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</si>
  <si>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</si>
  <si>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</si>
  <si>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</si>
  <si>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</si>
  <si>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</si>
  <si>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</si>
  <si>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</si>
  <si>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</si>
  <si>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</si>
  <si>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</si>
  <si>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</si>
  <si>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</si>
  <si>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</si>
  <si>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</si>
  <si>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</si>
  <si>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</si>
  <si>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</si>
  <si>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</si>
  <si>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</si>
  <si>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</si>
  <si>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</si>
  <si>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其他金融支出</t>
  </si>
  <si>
    <t xml:space="preserve">      重点企业贷款贴息</t>
  </si>
  <si>
    <t xml:space="preserve">      其他金融支出</t>
  </si>
  <si>
    <t>援助其他地区支出</t>
  </si>
  <si>
    <t xml:space="preserve">    一般公共服务</t>
  </si>
  <si>
    <t xml:space="preserve">    教育</t>
  </si>
  <si>
    <t xml:space="preserve">    文化旅游体育与传媒</t>
  </si>
  <si>
    <t xml:space="preserve">    卫生健康</t>
  </si>
  <si>
    <t xml:space="preserve">    节能环保</t>
  </si>
  <si>
    <t xml:space="preserve">    交通运输</t>
  </si>
  <si>
    <t xml:space="preserve">    住房保障</t>
  </si>
  <si>
    <t xml:space="preserve">    其他支出</t>
  </si>
  <si>
    <t>自然资源海洋气象等支出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</si>
  <si>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</si>
  <si>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</si>
  <si>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</si>
  <si>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自然资源社会公益服务</t>
  </si>
  <si>
    <t xml:space="preserve">      自然资源行业业务管理</t>
  </si>
  <si>
    <t xml:space="preserve">      自然资源调查与确权登记</t>
  </si>
  <si>
    <t xml:space="preserve">      土地资源储备支出</t>
  </si>
  <si>
    <t xml:space="preserve">      地质矿产资源与环境调查</t>
  </si>
  <si>
    <t xml:space="preserve">      地质勘查与矿产资源管理</t>
  </si>
  <si>
    <t xml:space="preserve">      地质转产项目财政贴息</t>
  </si>
  <si>
    <t xml:space="preserve">      国外风险勘查</t>
  </si>
  <si>
    <t xml:space="preserve">      地质勘查基金（周转金）支出</t>
  </si>
  <si>
    <t xml:space="preserve">      海域与海岛管理</t>
  </si>
  <si>
    <t xml:space="preserve">      自然资源国际合作与海洋权益维护</t>
  </si>
  <si>
    <t xml:space="preserve">      自然资源卫星</t>
  </si>
  <si>
    <t xml:space="preserve">      极地考察</t>
  </si>
  <si>
    <t xml:space="preserve">      深海调查与资源开发</t>
  </si>
  <si>
    <t xml:space="preserve">      海港航标维护</t>
  </si>
  <si>
    <t xml:space="preserve">      海水淡化</t>
  </si>
  <si>
    <t xml:space="preserve">      无居民海岛使用金支出</t>
  </si>
  <si>
    <t xml:space="preserve">      海洋战略规划与预警监测</t>
  </si>
  <si>
    <t xml:space="preserve">      基础测绘与地理信息监管</t>
  </si>
  <si>
    <t xml:space="preserve">      其他自然资源事务支出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</si>
  <si>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</si>
  <si>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</si>
  <si>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</si>
  <si>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</si>
  <si>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</si>
  <si>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</si>
  <si>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</si>
  <si>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</si>
  <si>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</si>
  <si>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</si>
  <si>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</si>
  <si>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</si>
  <si>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其他自然资源海洋气象等支出</t>
  </si>
  <si>
    <t>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</si>
  <si>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</si>
  <si>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</si>
  <si>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</si>
  <si>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</si>
  <si>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</si>
  <si>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</si>
  <si>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</si>
  <si>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</si>
  <si>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老旧小区改造</t>
  </si>
  <si>
    <t xml:space="preserve">      住房租赁市场发展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</si>
  <si>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</si>
  <si>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</si>
  <si>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</si>
  <si>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</si>
  <si>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</si>
  <si>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</si>
  <si>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</si>
  <si>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</si>
  <si>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</si>
  <si>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>粮油物资储备支出</t>
  </si>
  <si>
    <t xml:space="preserve">    粮油物资事务</t>
  </si>
  <si>
    <t xml:space="preserve">      财务与审计支出</t>
  </si>
  <si>
    <t xml:space="preserve">      信息统计</t>
  </si>
  <si>
    <t xml:space="preserve">      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</si>
  <si>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</si>
  <si>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</si>
  <si>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</si>
  <si>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</si>
  <si>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</si>
  <si>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</si>
  <si>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设施建设</t>
  </si>
  <si>
    <t xml:space="preserve">      设施安全</t>
  </si>
  <si>
    <t xml:space="preserve">      物资保管保养</t>
  </si>
  <si>
    <t xml:space="preserve">      其他粮油物资事务支出</t>
  </si>
  <si>
    <t xml:space="preserve">    能源储备</t>
  </si>
  <si>
    <t xml:space="preserve">      石油储备</t>
  </si>
  <si>
    <t xml:space="preserve">      天然铀能源储备</t>
  </si>
  <si>
    <t xml:space="preserve">      煤炭储备</t>
  </si>
  <si>
    <t xml:space="preserve">      成品油储备</t>
  </si>
  <si>
    <t xml:space="preserve">      其他能源储备支出</t>
  </si>
  <si>
    <t xml:space="preserve">    粮油储备</t>
  </si>
  <si>
    <t xml:space="preserve">      储备粮油补贴</t>
  </si>
  <si>
    <t xml:space="preserve">      储备粮油差价补贴</t>
  </si>
  <si>
    <t xml:space="preserve">      储备粮（油）库建设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</si>
  <si>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</si>
  <si>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</si>
  <si>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</si>
  <si>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</si>
  <si>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</si>
  <si>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</si>
  <si>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</si>
  <si>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</si>
  <si>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</si>
  <si>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</si>
  <si>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</si>
  <si>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</si>
  <si>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</si>
  <si>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应急物资储备</t>
  </si>
  <si>
    <t xml:space="preserve">      其他重要商品储备支出</t>
  </si>
  <si>
    <t>灾害防治及应急管理支出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</si>
  <si>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</si>
  <si>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</si>
  <si>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</si>
  <si>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</si>
  <si>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应急救援</t>
  </si>
  <si>
    <t xml:space="preserve">      应急管理</t>
  </si>
  <si>
    <t xml:space="preserve">      其他应急管理支出</t>
  </si>
  <si>
    <t xml:space="preserve">    消防救援事务</t>
  </si>
  <si>
    <t xml:space="preserve">      消防应急救援</t>
  </si>
  <si>
    <t xml:space="preserve">      其他消防救援事务支出</t>
  </si>
  <si>
    <t xml:space="preserve">    矿山安全</t>
  </si>
  <si>
    <t xml:space="preserve">      矿山安全监察事务</t>
  </si>
  <si>
    <t xml:space="preserve">      矿山应急救援事务</t>
  </si>
  <si>
    <t xml:space="preserve">      其他矿山安全支出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</si>
  <si>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</si>
  <si>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</si>
  <si>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</si>
  <si>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</si>
  <si>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</si>
  <si>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</si>
  <si>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</si>
  <si>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</si>
  <si>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</t>
  </si>
  <si>
    <t xml:space="preserve">      其他地震事务支出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</si>
  <si>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</si>
  <si>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</si>
  <si>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</si>
  <si>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</si>
  <si>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</si>
  <si>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自然灾害救灾补助</t>
  </si>
  <si>
    <t xml:space="preserve">      自然灾害灾后重建补助</t>
  </si>
  <si>
    <t xml:space="preserve">      其他自然灾害救灾及恢复重建支出</t>
  </si>
  <si>
    <t xml:space="preserve">    其他灾害防治及应急管理支出</t>
  </si>
  <si>
    <t>预备费</t>
  </si>
  <si>
    <t>其他支出</t>
  </si>
  <si>
    <t xml:space="preserve">    年初预留</t>
  </si>
  <si>
    <t>债务付息支出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</si>
  <si>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</si>
  <si>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</si>
  <si>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</si>
  <si>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</si>
  <si>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</si>
  <si>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>债务发行费用支出</t>
  </si>
  <si>
    <t xml:space="preserve">    地方政府一般债务发行费用支出</t>
  </si>
  <si>
    <t>支出合计</t>
  </si>
  <si>
    <t>表三</t>
  </si>
  <si>
    <t>2022年一般公共预算收支平衡表</t>
  </si>
  <si>
    <t>收入</t>
  </si>
  <si>
    <t>支出</t>
  </si>
  <si>
    <t>本级收入合计</t>
  </si>
  <si>
    <t>本级支出合计</t>
  </si>
  <si>
    <t>转移性收入</t>
  </si>
  <si>
    <t>转移性支出</t>
  </si>
  <si>
    <t>上级补助收入</t>
  </si>
  <si>
    <t xml:space="preserve"> 补助下级支出</t>
  </si>
  <si>
    <t xml:space="preserve">  返还性收入</t>
  </si>
  <si>
    <t xml:space="preserve">  返还性支出</t>
  </si>
  <si>
    <t xml:space="preserve">    所得税基数返还收入</t>
  </si>
  <si>
    <t xml:space="preserve">    所得税基数返还支出</t>
  </si>
  <si>
    <t xml:space="preserve">    成品油税费改革税收返还收入</t>
  </si>
  <si>
    <t xml:space="preserve">    成品油税费改革税收返还支出</t>
  </si>
  <si>
    <t xml:space="preserve">    增值税税收返还收入</t>
  </si>
  <si>
    <t xml:space="preserve">    增值税税收返还支出</t>
  </si>
  <si>
    <t xml:space="preserve">    消费税税收返还收入</t>
  </si>
  <si>
    <t xml:space="preserve">    消费税税收返还支出</t>
  </si>
  <si>
    <t xml:space="preserve">    增值税“五五分享”税收返还收入</t>
  </si>
  <si>
    <t xml:space="preserve">    增值税“五五分享”税收返还支出</t>
  </si>
  <si>
    <t xml:space="preserve">    其他返还性收入</t>
  </si>
  <si>
    <t xml:space="preserve">    其他返还性支出</t>
  </si>
  <si>
    <t xml:space="preserve">  一般性转移支付收入</t>
  </si>
  <si>
    <t xml:space="preserve">  一般性转移支付</t>
  </si>
  <si>
    <t xml:space="preserve">    体制补助收入</t>
  </si>
  <si>
    <t xml:space="preserve">    体制补助支出</t>
  </si>
  <si>
    <t xml:space="preserve">    均衡性转移支付收入</t>
  </si>
  <si>
    <t xml:space="preserve">    均衡性转移支付支出</t>
  </si>
  <si>
    <t xml:space="preserve">    县级基本财力保障机制奖补资金收入</t>
  </si>
  <si>
    <t xml:space="preserve">    县级基本财力保障机制奖补资金支出</t>
  </si>
  <si>
    <t xml:space="preserve">    结算补助收入</t>
  </si>
  <si>
    <t xml:space="preserve">    结算补助支出</t>
  </si>
  <si>
    <t xml:space="preserve">    资源枯竭型城市转移支付补助收入</t>
  </si>
  <si>
    <t xml:space="preserve">    资源枯竭型城市转移支付补助支出</t>
  </si>
  <si>
    <t xml:space="preserve">    企业事业单位划转补助收入</t>
  </si>
  <si>
    <t xml:space="preserve">    企业事业单位划转补助支出</t>
  </si>
  <si>
    <t xml:space="preserve">    产粮（油）大县奖励资金收入</t>
  </si>
  <si>
    <t xml:space="preserve">    产粮（油）大县奖励资金支出</t>
  </si>
  <si>
    <t xml:space="preserve">    重点生态功能区转移支付收入</t>
  </si>
  <si>
    <t xml:space="preserve">    重点生态功能区转移支付支出</t>
  </si>
  <si>
    <t xml:space="preserve">    固定数额补助收入</t>
  </si>
  <si>
    <t xml:space="preserve">    固定数额补助支出</t>
  </si>
  <si>
    <t xml:space="preserve">    革命老区转移支付收入</t>
  </si>
  <si>
    <t xml:space="preserve">    革命老区转移支付支出</t>
  </si>
  <si>
    <t xml:space="preserve">    民族地区转移支付收入</t>
  </si>
  <si>
    <t xml:space="preserve">    民族地区转移支付支出</t>
  </si>
  <si>
    <t xml:space="preserve">    边境地区转移支付收入</t>
  </si>
  <si>
    <t xml:space="preserve">    边境地区转移支付支出</t>
  </si>
  <si>
    <t xml:space="preserve">    欠发达地区转移支付收入</t>
  </si>
  <si>
    <t xml:space="preserve">    欠发达地区转移支付支出</t>
  </si>
  <si>
    <t xml:space="preserve">    一般公共服务共同财政事权转移支付收入</t>
  </si>
  <si>
    <t xml:space="preserve">    一般公共服务共同财政事权转移支付支出</t>
  </si>
  <si>
    <t xml:space="preserve">    外交共同财政事权转移支付收入</t>
  </si>
  <si>
    <t xml:space="preserve">    外交共同财政事权转移支付支出</t>
  </si>
  <si>
    <t xml:space="preserve">    国防共同财政事权转移支付收入</t>
  </si>
  <si>
    <t xml:space="preserve">    国防共同财政事权转移支付支出</t>
  </si>
  <si>
    <t xml:space="preserve">    公共安全共同财政事权转移支付收入</t>
  </si>
  <si>
    <t xml:space="preserve">    公共安全共同财政事权转移支付支出</t>
  </si>
  <si>
    <t xml:space="preserve">    教育共同财政事权转移支付收入</t>
  </si>
  <si>
    <t xml:space="preserve">    教育共同财政事权转移支付支出</t>
  </si>
  <si>
    <t xml:space="preserve">    科学技术共同财政事权转移支付收入</t>
  </si>
  <si>
    <t xml:space="preserve">    科学技术共同财政事权转移支付支出</t>
  </si>
  <si>
    <t xml:space="preserve">    文化旅游体育与传媒共同财政事权转移支付收入</t>
  </si>
  <si>
    <t xml:space="preserve">    文化旅游体育与传媒共同财政事权转移支付支出</t>
  </si>
  <si>
    <t xml:space="preserve">    社会保障和就业共同财政事权转移支付收入</t>
  </si>
  <si>
    <t xml:space="preserve">    社会保障和就业共同财政事权转移支付支出</t>
  </si>
  <si>
    <t xml:space="preserve">    医疗卫生共同财政事权转移支付收入</t>
  </si>
  <si>
    <t xml:space="preserve">    医疗卫生共同财政事权转移支付支出</t>
  </si>
  <si>
    <t xml:space="preserve">    节能环保共同财政事权转移支付收入</t>
  </si>
  <si>
    <t xml:space="preserve">    节能环保共同财政事权转移支付支出</t>
  </si>
  <si>
    <t xml:space="preserve">    城乡社区共同财政事权转移支付收入</t>
  </si>
  <si>
    <t xml:space="preserve">    城乡社区共同财政事权转移支付支出</t>
  </si>
  <si>
    <t xml:space="preserve">    农林水共同财政事权转移支付收入</t>
  </si>
  <si>
    <t xml:space="preserve">    农林水共同财政事权转移支付支出</t>
  </si>
  <si>
    <t xml:space="preserve">    交通运输共同财政事权转移支付收入</t>
  </si>
  <si>
    <t xml:space="preserve">    交通运输共同财政事权转移支付支出</t>
  </si>
  <si>
    <t xml:space="preserve">    资源勘探工业信息等共同财政事权转移支付收入</t>
  </si>
  <si>
    <t xml:space="preserve">    资源勘探工业信息等共同财政事权转移支付支出</t>
  </si>
  <si>
    <t xml:space="preserve">    商业服务业等共同财政事权转移支付收入</t>
  </si>
  <si>
    <t xml:space="preserve">    商业服务业等共同财政事权转移支付支出</t>
  </si>
  <si>
    <t xml:space="preserve">    金融共同财政事权转移支付收入</t>
  </si>
  <si>
    <t xml:space="preserve">    金融共同财政事权转移支付支出</t>
  </si>
  <si>
    <t xml:space="preserve">    自然资源海洋气象等共同财政事权转移支付收入</t>
  </si>
  <si>
    <t xml:space="preserve">    自然资源海洋气象等共同财政事权转移支付支出</t>
  </si>
  <si>
    <t xml:space="preserve">    住房保障共同财政事权转移支付收入</t>
  </si>
  <si>
    <t xml:space="preserve">    住房保障共同财政事权转移支付支出</t>
  </si>
  <si>
    <t xml:space="preserve">    粮油物资储备共同财政事权转移支付收入</t>
  </si>
  <si>
    <t xml:space="preserve">    粮油物资储备共同财政事权转移支付支出</t>
  </si>
  <si>
    <t xml:space="preserve">    灾害防治及应急管理共同财政事权转移支付收入</t>
  </si>
  <si>
    <t xml:space="preserve">    灾害防治及应急管理共同财政事权转移支付支出</t>
  </si>
  <si>
    <t xml:space="preserve">    其他共同财政事权转移支付收入</t>
  </si>
  <si>
    <t xml:space="preserve">    其他共同财政事权转移支付支出</t>
  </si>
  <si>
    <t xml:space="preserve">    其他一般性转移支付收入</t>
  </si>
  <si>
    <t xml:space="preserve">    其他一般性转移支出</t>
  </si>
  <si>
    <t xml:space="preserve">  专项转移支付收入</t>
  </si>
  <si>
    <t xml:space="preserve">  专项转移支付</t>
  </si>
  <si>
    <t xml:space="preserve">    外交</t>
  </si>
  <si>
    <t xml:space="preserve">    国防</t>
  </si>
  <si>
    <t xml:space="preserve">    公共安全</t>
  </si>
  <si>
    <t xml:space="preserve">    科学技术</t>
  </si>
  <si>
    <t xml:space="preserve">    社会保障和就业</t>
  </si>
  <si>
    <t xml:space="preserve">    城乡社区</t>
  </si>
  <si>
    <t xml:space="preserve">    农林水</t>
  </si>
  <si>
    <t xml:space="preserve">    资源勘探工业信息等</t>
  </si>
  <si>
    <t xml:space="preserve">    商业服务业等</t>
  </si>
  <si>
    <t xml:space="preserve">    金融</t>
  </si>
  <si>
    <t xml:space="preserve">    自然资源海洋气象等</t>
  </si>
  <si>
    <t xml:space="preserve">    粮油物资储备</t>
  </si>
  <si>
    <t xml:space="preserve">    灾害防治及应急管理</t>
  </si>
  <si>
    <t xml:space="preserve">    其他收入</t>
  </si>
  <si>
    <t xml:space="preserve">  下级上解收入</t>
  </si>
  <si>
    <t xml:space="preserve">  上解上级支出</t>
  </si>
  <si>
    <t xml:space="preserve">    体制上解收入</t>
  </si>
  <si>
    <t xml:space="preserve">    体制上解支出</t>
  </si>
  <si>
    <t xml:space="preserve">    专项上解收入</t>
  </si>
  <si>
    <t xml:space="preserve">    专项上解支出</t>
  </si>
  <si>
    <t>待偿债置换一般债券上年结余</t>
  </si>
  <si>
    <t xml:space="preserve">  上年结余收入</t>
  </si>
  <si>
    <t xml:space="preserve">  调入资金</t>
  </si>
  <si>
    <t xml:space="preserve">    从政府性基金预算调入</t>
  </si>
  <si>
    <t>其中：从抗疫特别国债调入</t>
  </si>
  <si>
    <t xml:space="preserve">  调出资金</t>
  </si>
  <si>
    <t xml:space="preserve">    从国有资本经营预算调入</t>
  </si>
  <si>
    <t xml:space="preserve">  安排预算稳定调节基金</t>
  </si>
  <si>
    <t xml:space="preserve">    从其他资金调入</t>
  </si>
  <si>
    <t xml:space="preserve">  补充预算周转金</t>
  </si>
  <si>
    <t xml:space="preserve">  地方政府一般债务收入</t>
  </si>
  <si>
    <t xml:space="preserve">  地方政府一般债务还本支出</t>
  </si>
  <si>
    <t xml:space="preserve">  地方政府一般债务转贷收入</t>
  </si>
  <si>
    <t xml:space="preserve">  地方政府一般债务转贷支出</t>
  </si>
  <si>
    <t xml:space="preserve">  接受其他地区援助收入</t>
  </si>
  <si>
    <t xml:space="preserve">  援助其他地区支出</t>
  </si>
  <si>
    <t xml:space="preserve">  动用预算稳定调节基金</t>
  </si>
  <si>
    <t xml:space="preserve">  计划单列市上解省支出</t>
  </si>
  <si>
    <t>省补助计划单列市收入</t>
  </si>
  <si>
    <t xml:space="preserve">  省补助计划单列市支出</t>
  </si>
  <si>
    <t>计划单列市上解省收入</t>
  </si>
  <si>
    <t xml:space="preserve">  年终结余</t>
  </si>
  <si>
    <t>收入总计</t>
  </si>
  <si>
    <t>支出总计</t>
  </si>
  <si>
    <t>表四</t>
  </si>
  <si>
    <t>2022年一般公共预算支出资金来源表</t>
  </si>
  <si>
    <t>合计</t>
  </si>
  <si>
    <t>财力安排</t>
  </si>
  <si>
    <t>专项转移支付收入安排</t>
  </si>
  <si>
    <t>动用上年结余安排</t>
  </si>
  <si>
    <t>调入资金</t>
  </si>
  <si>
    <t>政府债务资金</t>
  </si>
  <si>
    <t>其他资金</t>
  </si>
  <si>
    <t>公共安全支出</t>
  </si>
  <si>
    <t xml:space="preserve">      年初预留</t>
  </si>
  <si>
    <t xml:space="preserve">      其他支出</t>
  </si>
  <si>
    <t xml:space="preserve">      地方政府一般债务付息支出</t>
  </si>
  <si>
    <t>表五</t>
  </si>
  <si>
    <t>2022年一般公共预算支出经济分类表</t>
  </si>
  <si>
    <t>单位:万元</t>
  </si>
  <si>
    <t>总计</t>
  </si>
  <si>
    <t>599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</si>
  <si>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</si>
  <si>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</si>
  <si>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</si>
  <si>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</si>
  <si>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</si>
  <si>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</si>
  <si>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</si>
  <si>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</si>
  <si>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</si>
  <si>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</si>
  <si>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</si>
  <si>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</si>
  <si>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预备费及预留</t>
  </si>
  <si>
    <t>一般公共服务支出</t>
  </si>
  <si>
    <t>232</t>
  </si>
  <si>
    <t>233</t>
  </si>
  <si>
    <t>231</t>
  </si>
  <si>
    <t>表六之一</t>
  </si>
  <si>
    <t>2022年地市县一般公共预算收支表</t>
  </si>
  <si>
    <t>地    区</t>
  </si>
  <si>
    <t>收       入</t>
  </si>
  <si>
    <t>税　　　　收　　　　收　　　　入</t>
  </si>
  <si>
    <t>非  税  收  入</t>
  </si>
  <si>
    <t>小计</t>
  </si>
  <si>
    <t>其他各项税收收入</t>
  </si>
  <si>
    <t>辽宁省</t>
  </si>
  <si>
    <t>本级</t>
  </si>
  <si>
    <t>地（市）合计</t>
  </si>
  <si>
    <t>沈阳市</t>
  </si>
  <si>
    <t>区县级合计</t>
  </si>
  <si>
    <t>和平区</t>
  </si>
  <si>
    <t>沈河区</t>
  </si>
  <si>
    <t>铁西区</t>
  </si>
  <si>
    <t>210105000</t>
  </si>
  <si>
    <t>皇姑区</t>
  </si>
  <si>
    <t>大东区</t>
  </si>
  <si>
    <t>浑南区</t>
  </si>
  <si>
    <t>于洪区</t>
  </si>
  <si>
    <t>沈北新区</t>
  </si>
  <si>
    <t>苏家屯区</t>
  </si>
  <si>
    <t>辽中区</t>
  </si>
  <si>
    <t>新民市</t>
  </si>
  <si>
    <t>法库县</t>
  </si>
  <si>
    <t>康平县</t>
  </si>
  <si>
    <t>大连市</t>
  </si>
  <si>
    <t>瓦房店</t>
  </si>
  <si>
    <t>普兰店区</t>
  </si>
  <si>
    <t>庄河</t>
  </si>
  <si>
    <t>长海县</t>
  </si>
  <si>
    <t>旅顺口</t>
  </si>
  <si>
    <t>甘井子</t>
  </si>
  <si>
    <t>中山区</t>
  </si>
  <si>
    <t>西岗区</t>
  </si>
  <si>
    <t>沙河口</t>
  </si>
  <si>
    <t>金普新区</t>
  </si>
  <si>
    <t>鞍山市</t>
  </si>
  <si>
    <t>铁东区</t>
  </si>
  <si>
    <t>立山区</t>
  </si>
  <si>
    <t>千山区</t>
  </si>
  <si>
    <t>海城市</t>
  </si>
  <si>
    <t>台安县</t>
  </si>
  <si>
    <t>岫岩县</t>
  </si>
  <si>
    <t>抚顺市</t>
  </si>
  <si>
    <t>抚顺县</t>
  </si>
  <si>
    <t>清原县</t>
  </si>
  <si>
    <t>新宾县</t>
  </si>
  <si>
    <t>顺城区</t>
  </si>
  <si>
    <t>新抚区</t>
  </si>
  <si>
    <t>东洲区</t>
  </si>
  <si>
    <t>望花区</t>
  </si>
  <si>
    <t>本溪市</t>
  </si>
  <si>
    <t>平山区</t>
  </si>
  <si>
    <t>明山区</t>
  </si>
  <si>
    <t>溪湖区</t>
  </si>
  <si>
    <t>南芬区</t>
  </si>
  <si>
    <t>本溪县</t>
  </si>
  <si>
    <t>桓仁县</t>
  </si>
  <si>
    <t>丹东市</t>
  </si>
  <si>
    <t>东港市</t>
  </si>
  <si>
    <t>凤城市</t>
  </si>
  <si>
    <t>宽甸县</t>
  </si>
  <si>
    <t>振安区</t>
  </si>
  <si>
    <t>振兴区</t>
  </si>
  <si>
    <t>元宝区</t>
  </si>
  <si>
    <t>锦州市</t>
  </si>
  <si>
    <t>凌海市</t>
  </si>
  <si>
    <t>义县</t>
  </si>
  <si>
    <t>北镇市</t>
  </si>
  <si>
    <t>黑山县</t>
  </si>
  <si>
    <t>古塔区</t>
  </si>
  <si>
    <t>凌河区</t>
  </si>
  <si>
    <t>太和区</t>
  </si>
  <si>
    <t>营口市</t>
  </si>
  <si>
    <t>盖州</t>
  </si>
  <si>
    <t>大石桥</t>
  </si>
  <si>
    <t>老边区</t>
  </si>
  <si>
    <t>鲅鱼圈</t>
  </si>
  <si>
    <t>站前区</t>
  </si>
  <si>
    <t>西市区</t>
  </si>
  <si>
    <t>阜新市</t>
  </si>
  <si>
    <t>阜蒙县</t>
  </si>
  <si>
    <t>彰武县</t>
  </si>
  <si>
    <t>海州区</t>
  </si>
  <si>
    <t>细河区</t>
  </si>
  <si>
    <t>太平区</t>
  </si>
  <si>
    <t>新邱区</t>
  </si>
  <si>
    <t>清河门区</t>
  </si>
  <si>
    <t>辽阳市</t>
  </si>
  <si>
    <t>辽阳县</t>
  </si>
  <si>
    <t>灯塔市</t>
  </si>
  <si>
    <t>太子河区</t>
  </si>
  <si>
    <t>弓长岭区</t>
  </si>
  <si>
    <t>白塔区</t>
  </si>
  <si>
    <t>文圣区</t>
  </si>
  <si>
    <t>宏伟区</t>
  </si>
  <si>
    <t>铁岭市</t>
  </si>
  <si>
    <t>铁岭县</t>
  </si>
  <si>
    <t>开原市</t>
  </si>
  <si>
    <t>昌图县</t>
  </si>
  <si>
    <t>西丰县</t>
  </si>
  <si>
    <t>调兵山市</t>
  </si>
  <si>
    <t>银州区</t>
  </si>
  <si>
    <t>清河区</t>
  </si>
  <si>
    <t>朝阳市</t>
  </si>
  <si>
    <t>北票市</t>
  </si>
  <si>
    <t>朝阳县</t>
  </si>
  <si>
    <t>凌源市</t>
  </si>
  <si>
    <t>建平县</t>
  </si>
  <si>
    <t>喀左县</t>
  </si>
  <si>
    <t>双塔区</t>
  </si>
  <si>
    <t>龙城区</t>
  </si>
  <si>
    <t>盘锦市</t>
  </si>
  <si>
    <t>大洼区</t>
  </si>
  <si>
    <t>双台子区</t>
  </si>
  <si>
    <t>兴隆台区</t>
  </si>
  <si>
    <t>盘山县</t>
  </si>
  <si>
    <t>葫芦岛市</t>
  </si>
  <si>
    <t>兴城市</t>
  </si>
  <si>
    <t>绥中县</t>
  </si>
  <si>
    <t>建昌县</t>
  </si>
  <si>
    <t>连山区</t>
  </si>
  <si>
    <t>南票区</t>
  </si>
  <si>
    <t>龙港区</t>
  </si>
  <si>
    <t>212000000</t>
  </si>
  <si>
    <t>沈抚新区本级</t>
  </si>
  <si>
    <t>表六之二</t>
  </si>
  <si>
    <t xml:space="preserve"> </t>
  </si>
  <si>
    <t>支            出</t>
  </si>
  <si>
    <t>表七之一</t>
  </si>
  <si>
    <t>表七之二</t>
  </si>
  <si>
    <t>2022年省对下一般公共预算转移支付预算表</t>
  </si>
  <si>
    <t>转移支付合计</t>
  </si>
  <si>
    <t>一般性转移支付</t>
  </si>
  <si>
    <t>一般性转移支付小计</t>
  </si>
  <si>
    <t>体制补助收入</t>
  </si>
  <si>
    <t>均衡性转移支付收入</t>
  </si>
  <si>
    <t>县级基本财力保障机制奖补资金收入</t>
  </si>
  <si>
    <t>结算补助收入</t>
  </si>
  <si>
    <t>资源枯竭城市转移支付补助收入</t>
  </si>
  <si>
    <t>企业事业单位划转补助收入</t>
  </si>
  <si>
    <t>产粮（油）大县奖励资金收入</t>
  </si>
  <si>
    <t>重点生态功能区转移支付收入</t>
  </si>
  <si>
    <t>固定数额补助收入</t>
  </si>
  <si>
    <t>革命老区转移支付收入</t>
  </si>
  <si>
    <t>民族地区转移支付收入</t>
  </si>
  <si>
    <t>边境地区转移支付收入</t>
  </si>
  <si>
    <t>欠发达地区转移支付收入</t>
  </si>
  <si>
    <t>一般公共服务共同财政事权转移支付收入</t>
  </si>
  <si>
    <t>外交共同财政事权转移支付收入</t>
  </si>
  <si>
    <t>国防共同财政事权转移支付收入</t>
  </si>
  <si>
    <t>公共安全共同财政事权转移支付收入</t>
  </si>
  <si>
    <t>教育共同财政事权转移支付收入</t>
  </si>
  <si>
    <t>科学技术共同财政事权转移支付收入</t>
  </si>
  <si>
    <t>文化旅游体育与传媒共同财政事权转移支付收入</t>
  </si>
  <si>
    <t>社会保障和就业共同财政事权转移支付收入</t>
  </si>
  <si>
    <t>医疗卫生共同财政事权转移支付收入</t>
  </si>
  <si>
    <t>节能环保共同财政事权转移支付收入</t>
  </si>
  <si>
    <t>城乡社区共同财政事权转移支付收入</t>
  </si>
  <si>
    <t>农林水共同财政事权转移支付收入</t>
  </si>
  <si>
    <t>交通运输共同财政事权转移支付收入</t>
  </si>
  <si>
    <t>资源勘探信息等共同财政事权转移支付收入</t>
  </si>
  <si>
    <t>商业服务业等共同财政事权转移支付收入</t>
  </si>
  <si>
    <t>金融共同财政事权转移支付收入</t>
  </si>
  <si>
    <t>自然资源海洋气象等共同财政事权转移支付收入</t>
  </si>
  <si>
    <t>住房保障共同财政事权转移支付收入</t>
  </si>
  <si>
    <t>粮油物资储备共同财政事权转移支付收入</t>
  </si>
  <si>
    <t>灾害防治及应急管理共同财政事权转移支付收入</t>
  </si>
  <si>
    <t>其他共同财政事权转移支付收入</t>
  </si>
  <si>
    <t>其他一般性转移支付收入</t>
  </si>
  <si>
    <t>地区</t>
  </si>
  <si>
    <t>专项转移支付</t>
  </si>
  <si>
    <t>专项转移支付小计</t>
  </si>
  <si>
    <t>外交</t>
  </si>
  <si>
    <t>国防</t>
  </si>
  <si>
    <t>公共安全</t>
  </si>
  <si>
    <t>教育</t>
  </si>
  <si>
    <t>科学技术</t>
  </si>
  <si>
    <t>文化旅游体育与传媒</t>
  </si>
  <si>
    <t>社会保障和就业</t>
  </si>
  <si>
    <t>卫生健康</t>
  </si>
  <si>
    <t>节能环保</t>
  </si>
  <si>
    <t>城乡社区</t>
  </si>
  <si>
    <t>农林水</t>
  </si>
  <si>
    <t>交通运输</t>
  </si>
  <si>
    <t>资源勘探信息等</t>
  </si>
  <si>
    <t>商业服务业等</t>
  </si>
  <si>
    <t>金融</t>
  </si>
  <si>
    <t>自然资源海洋气象</t>
  </si>
  <si>
    <t>住房保障</t>
  </si>
  <si>
    <t>粮油物资储备</t>
  </si>
  <si>
    <t>灾害防治及应急管理</t>
  </si>
  <si>
    <t>其他专项转移支付</t>
  </si>
  <si>
    <t>表八</t>
  </si>
  <si>
    <t>2022年一般公共预算支出“三公”经费预算表</t>
  </si>
  <si>
    <t>项目名称</t>
  </si>
  <si>
    <t>因公出国（境）费</t>
  </si>
  <si>
    <t>公务用车购置及运行费</t>
  </si>
  <si>
    <t>公务用车购置费</t>
  </si>
  <si>
    <t>公务用车运行费</t>
  </si>
  <si>
    <t>公务接待费</t>
  </si>
</sst>
</file>

<file path=xl/styles.xml><?xml version="1.0" encoding="utf-8"?>
<styleSheet xmlns="http://schemas.openxmlformats.org/spreadsheetml/2006/main">
  <numFmts count="4"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</numFmts>
  <fonts count="41">
    <font>
      <sz val="11"/>
      <color rgb="FF000000"/>
      <name val="宋体"/>
      <charset val="134"/>
      <scheme val="minor"/>
    </font>
    <font>
      <sz val="12"/>
      <name val="黑体"/>
      <charset val="134"/>
    </font>
    <font>
      <sz val="12"/>
      <name val="宋体"/>
      <charset val="134"/>
    </font>
    <font>
      <sz val="18"/>
      <name val="黑体"/>
      <charset val="134"/>
    </font>
    <font>
      <sz val="11"/>
      <name val="宋体"/>
      <charset val="134"/>
    </font>
    <font>
      <sz val="12"/>
      <color rgb="FF000000"/>
      <name val="黑体"/>
      <charset val="134"/>
    </font>
    <font>
      <sz val="12"/>
      <color rgb="FF000000"/>
      <name val="宋体"/>
      <charset val="134"/>
      <scheme val="minor"/>
    </font>
    <font>
      <sz val="18"/>
      <color rgb="FF000000"/>
      <name val="Calibri"/>
      <charset val="134"/>
    </font>
    <font>
      <sz val="18"/>
      <color rgb="FF000000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18"/>
      <color rgb="FF000000"/>
      <name val="黑体"/>
      <charset val="134"/>
    </font>
    <font>
      <sz val="11"/>
      <color rgb="FF000000"/>
      <name val="Calibri"/>
      <charset val="134"/>
    </font>
    <font>
      <sz val="20"/>
      <color rgb="FF000000"/>
      <name val="黑体"/>
      <charset val="134"/>
    </font>
    <font>
      <sz val="20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1"/>
      <name val="黑体"/>
      <charset val="134"/>
    </font>
    <font>
      <sz val="11"/>
      <color indexed="0"/>
      <name val="宋体"/>
      <charset val="134"/>
      <scheme val="minor"/>
    </font>
    <font>
      <sz val="11"/>
      <color rgb="FF000000"/>
      <name val="黑体"/>
      <charset val="134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sz val="11"/>
      <color indexed="0"/>
      <name val="Calibri"/>
      <charset val="134"/>
    </font>
    <font>
      <sz val="36"/>
      <name val="黑体"/>
      <charset val="134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"/>
        <bgColor indexed="64"/>
      </patternFill>
    </fill>
    <fill>
      <patternFill patternType="solid">
        <fgColor theme="6" tint="0.5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"/>
        <bgColor indexed="64"/>
      </patternFill>
    </fill>
    <fill>
      <patternFill patternType="solid">
        <fgColor theme="6" tint="0.79"/>
        <bgColor indexed="64"/>
      </patternFill>
    </fill>
    <fill>
      <patternFill patternType="solid">
        <fgColor theme="4" tint="0.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"/>
        <bgColor indexed="64"/>
      </patternFill>
    </fill>
    <fill>
      <patternFill patternType="solid">
        <fgColor theme="7" tint="0.39"/>
        <bgColor indexed="64"/>
      </patternFill>
    </fill>
    <fill>
      <patternFill patternType="solid">
        <fgColor theme="5" tint="0.7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"/>
        <bgColor indexed="64"/>
      </patternFill>
    </fill>
    <fill>
      <patternFill patternType="solid">
        <fgColor theme="8" tint="0.3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"/>
        <bgColor indexed="64"/>
      </patternFill>
    </fill>
    <fill>
      <patternFill patternType="solid">
        <fgColor theme="7" tint="0.59"/>
        <bgColor indexed="64"/>
      </patternFill>
    </fill>
    <fill>
      <patternFill patternType="solid">
        <fgColor theme="8" tint="0.59"/>
        <bgColor indexed="64"/>
      </patternFill>
    </fill>
    <fill>
      <patternFill patternType="solid">
        <fgColor theme="9" tint="0.59"/>
        <bgColor indexed="64"/>
      </patternFill>
    </fill>
    <fill>
      <patternFill patternType="solid">
        <fgColor theme="9" tint="0.3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top"/>
    </xf>
    <xf numFmtId="176" fontId="21" fillId="0" borderId="0">
      <alignment vertical="top"/>
    </xf>
    <xf numFmtId="0" fontId="10" fillId="9" borderId="0">
      <alignment vertical="top"/>
    </xf>
    <xf numFmtId="0" fontId="24" fillId="11" borderId="2">
      <alignment vertical="top"/>
    </xf>
    <xf numFmtId="177" fontId="21" fillId="0" borderId="0">
      <alignment vertical="top"/>
    </xf>
    <xf numFmtId="178" fontId="21" fillId="0" borderId="0">
      <alignment vertical="top"/>
    </xf>
    <xf numFmtId="0" fontId="10" fillId="6" borderId="0">
      <alignment vertical="top"/>
    </xf>
    <xf numFmtId="0" fontId="25" fillId="12" borderId="0">
      <alignment vertical="top"/>
    </xf>
    <xf numFmtId="179" fontId="21" fillId="0" borderId="0">
      <alignment vertical="top"/>
    </xf>
    <xf numFmtId="0" fontId="23" fillId="13" borderId="0">
      <alignment vertical="top"/>
    </xf>
    <xf numFmtId="0" fontId="26" fillId="0" borderId="0" applyNumberFormat="0" applyFill="0" applyBorder="0" applyAlignment="0" applyProtection="0">
      <alignment vertical="center"/>
    </xf>
    <xf numFmtId="9" fontId="21" fillId="0" borderId="0">
      <alignment vertical="top"/>
    </xf>
    <xf numFmtId="0" fontId="27" fillId="0" borderId="0" applyNumberFormat="0" applyFill="0" applyBorder="0" applyAlignment="0" applyProtection="0">
      <alignment vertical="center"/>
    </xf>
    <xf numFmtId="0" fontId="21" fillId="14" borderId="3">
      <alignment vertical="top"/>
    </xf>
    <xf numFmtId="0" fontId="23" fillId="15" borderId="0">
      <alignment vertical="top"/>
    </xf>
    <xf numFmtId="0" fontId="28" fillId="0" borderId="0">
      <alignment vertical="top"/>
    </xf>
    <xf numFmtId="0" fontId="31" fillId="0" borderId="0">
      <alignment vertical="top"/>
    </xf>
    <xf numFmtId="0" fontId="32" fillId="0" borderId="0" applyNumberFormat="0" applyFill="0" applyBorder="0" applyAlignment="0" applyProtection="0">
      <alignment vertical="center"/>
    </xf>
    <xf numFmtId="0" fontId="34" fillId="0" borderId="0">
      <alignment vertical="top"/>
    </xf>
    <xf numFmtId="0" fontId="35" fillId="0" borderId="7">
      <alignment vertical="top"/>
    </xf>
    <xf numFmtId="0" fontId="36" fillId="0" borderId="8">
      <alignment vertical="top"/>
    </xf>
    <xf numFmtId="0" fontId="23" fillId="8" borderId="0">
      <alignment vertical="top"/>
    </xf>
    <xf numFmtId="0" fontId="28" fillId="0" borderId="4">
      <alignment vertical="top"/>
    </xf>
    <xf numFmtId="0" fontId="23" fillId="20" borderId="0">
      <alignment vertical="top"/>
    </xf>
    <xf numFmtId="0" fontId="37" fillId="18" borderId="9">
      <alignment vertical="top"/>
    </xf>
    <xf numFmtId="0" fontId="30" fillId="18" borderId="2">
      <alignment vertical="top"/>
    </xf>
    <xf numFmtId="0" fontId="38" fillId="22" borderId="10">
      <alignment vertical="top"/>
    </xf>
    <xf numFmtId="0" fontId="10" fillId="19" borderId="0">
      <alignment vertical="top"/>
    </xf>
    <xf numFmtId="0" fontId="23" fillId="23" borderId="0">
      <alignment vertical="top"/>
    </xf>
    <xf numFmtId="0" fontId="29" fillId="0" borderId="5">
      <alignment vertical="top"/>
    </xf>
    <xf numFmtId="0" fontId="33" fillId="0" borderId="6">
      <alignment vertical="top"/>
    </xf>
    <xf numFmtId="0" fontId="39" fillId="24" borderId="0">
      <alignment vertical="top"/>
    </xf>
    <xf numFmtId="0" fontId="40" fillId="25" borderId="0">
      <alignment vertical="top"/>
    </xf>
    <xf numFmtId="0" fontId="10" fillId="26" borderId="0">
      <alignment vertical="top"/>
    </xf>
    <xf numFmtId="0" fontId="23" fillId="27" borderId="0">
      <alignment vertical="top"/>
    </xf>
    <xf numFmtId="0" fontId="10" fillId="10" borderId="0">
      <alignment vertical="top"/>
    </xf>
    <xf numFmtId="0" fontId="10" fillId="5" borderId="0">
      <alignment vertical="top"/>
    </xf>
    <xf numFmtId="0" fontId="10" fillId="21" borderId="0">
      <alignment vertical="top"/>
    </xf>
    <xf numFmtId="0" fontId="10" fillId="28" borderId="0">
      <alignment vertical="top"/>
    </xf>
    <xf numFmtId="0" fontId="23" fillId="17" borderId="0">
      <alignment vertical="top"/>
    </xf>
    <xf numFmtId="0" fontId="23" fillId="30" borderId="0">
      <alignment vertical="top"/>
    </xf>
    <xf numFmtId="0" fontId="10" fillId="31" borderId="0">
      <alignment vertical="top"/>
    </xf>
    <xf numFmtId="0" fontId="10" fillId="32" borderId="0">
      <alignment vertical="top"/>
    </xf>
    <xf numFmtId="0" fontId="23" fillId="16" borderId="0">
      <alignment vertical="top"/>
    </xf>
    <xf numFmtId="0" fontId="10" fillId="33" borderId="0">
      <alignment vertical="top"/>
    </xf>
    <xf numFmtId="0" fontId="23" fillId="29" borderId="0">
      <alignment vertical="top"/>
    </xf>
    <xf numFmtId="0" fontId="23" fillId="7" borderId="0">
      <alignment vertical="top"/>
    </xf>
    <xf numFmtId="0" fontId="10" fillId="34" borderId="0">
      <alignment vertical="top"/>
    </xf>
    <xf numFmtId="0" fontId="23" fillId="35" borderId="0">
      <alignment vertical="top"/>
    </xf>
    <xf numFmtId="0" fontId="0" fillId="0" borderId="0">
      <alignment vertical="top"/>
    </xf>
    <xf numFmtId="0" fontId="2" fillId="0" borderId="0"/>
  </cellStyleXfs>
  <cellXfs count="103">
    <xf numFmtId="0" fontId="0" fillId="0" borderId="0" xfId="0" applyFont="1">
      <alignment vertical="top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2" fontId="4" fillId="0" borderId="1" xfId="0" applyNumberFormat="1" applyFont="1" applyBorder="1" applyAlignment="1" applyProtection="1">
      <alignment horizontal="right" vertical="center"/>
      <protection locked="0"/>
    </xf>
    <xf numFmtId="10" fontId="4" fillId="0" borderId="1" xfId="0" applyNumberFormat="1" applyFont="1" applyBorder="1" applyAlignment="1">
      <alignment horizontal="right" vertical="center"/>
    </xf>
    <xf numFmtId="2" fontId="4" fillId="0" borderId="1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Font="1" applyBorder="1" applyAlignment="1" applyProtection="1">
      <alignment horizontal="right" vertical="center"/>
      <protection locked="0"/>
    </xf>
    <xf numFmtId="0" fontId="9" fillId="0" borderId="1" xfId="0" applyFont="1" applyBorder="1" applyAlignment="1">
      <alignment horizontal="left" vertical="center"/>
    </xf>
    <xf numFmtId="49" fontId="9" fillId="0" borderId="1" xfId="0" applyNumberFormat="1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2" fontId="12" fillId="0" borderId="1" xfId="0" applyNumberFormat="1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2" fontId="12" fillId="0" borderId="1" xfId="0" applyNumberFormat="1" applyFont="1" applyBorder="1" applyAlignment="1" applyProtection="1">
      <alignment horizontal="right" vertical="center"/>
      <protection locked="0"/>
    </xf>
    <xf numFmtId="0" fontId="15" fillId="0" borderId="0" xfId="0" applyFont="1">
      <alignment vertical="top"/>
    </xf>
    <xf numFmtId="0" fontId="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2" fontId="4" fillId="0" borderId="0" xfId="0" applyNumberFormat="1" applyFont="1" applyAlignment="1" applyProtection="1">
      <alignment horizontal="right" vertical="center"/>
      <protection locked="0"/>
    </xf>
    <xf numFmtId="0" fontId="17" fillId="0" borderId="0" xfId="0" applyFont="1">
      <alignment vertical="top"/>
    </xf>
    <xf numFmtId="0" fontId="15" fillId="0" borderId="0" xfId="0" applyFont="1" applyAlignment="1">
      <alignment vertical="center"/>
    </xf>
    <xf numFmtId="0" fontId="6" fillId="0" borderId="0" xfId="49" applyFont="1" applyAlignment="1">
      <alignment horizontal="left" vertical="top"/>
    </xf>
    <xf numFmtId="0" fontId="5" fillId="0" borderId="0" xfId="49" applyFont="1" applyAlignment="1">
      <alignment horizontal="left" vertical="top"/>
    </xf>
    <xf numFmtId="0" fontId="8" fillId="0" borderId="0" xfId="49" applyFont="1" applyAlignment="1">
      <alignment horizontal="center" vertical="top"/>
    </xf>
    <xf numFmtId="0" fontId="11" fillId="0" borderId="0" xfId="0" applyFont="1">
      <alignment vertical="top"/>
    </xf>
    <xf numFmtId="0" fontId="9" fillId="0" borderId="0" xfId="0" applyFont="1" applyAlignment="1">
      <alignment horizontal="right" vertical="top"/>
    </xf>
    <xf numFmtId="0" fontId="0" fillId="0" borderId="1" xfId="49" applyFont="1" applyBorder="1" applyAlignment="1">
      <alignment horizontal="center" vertical="top"/>
    </xf>
    <xf numFmtId="0" fontId="18" fillId="0" borderId="1" xfId="0" applyFont="1" applyBorder="1" applyAlignment="1">
      <alignment horizontal="center" vertical="top"/>
    </xf>
    <xf numFmtId="0" fontId="0" fillId="0" borderId="1" xfId="49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49" fontId="0" fillId="0" borderId="1" xfId="49" applyNumberFormat="1" applyFont="1" applyBorder="1">
      <alignment vertical="top"/>
    </xf>
    <xf numFmtId="0" fontId="0" fillId="0" borderId="1" xfId="49" applyFont="1" applyBorder="1">
      <alignment vertical="top"/>
    </xf>
    <xf numFmtId="2" fontId="12" fillId="0" borderId="1" xfId="0" applyNumberFormat="1" applyFont="1" applyBorder="1" applyAlignment="1">
      <alignment horizontal="right" vertical="top"/>
    </xf>
    <xf numFmtId="2" fontId="0" fillId="0" borderId="1" xfId="49" applyNumberFormat="1" applyFont="1" applyBorder="1" applyAlignment="1">
      <alignment horizontal="right" vertical="top"/>
    </xf>
    <xf numFmtId="2" fontId="12" fillId="0" borderId="1" xfId="0" applyNumberFormat="1" applyFont="1" applyBorder="1" applyAlignment="1" applyProtection="1">
      <alignment horizontal="right" vertical="top"/>
      <protection locked="0"/>
    </xf>
    <xf numFmtId="2" fontId="0" fillId="0" borderId="1" xfId="49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10" fontId="4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right" vertical="center"/>
      <protection locked="0"/>
    </xf>
    <xf numFmtId="2" fontId="4" fillId="4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protection locked="0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0" applyFont="1">
      <alignment vertical="top"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top" wrapText="1"/>
    </xf>
    <xf numFmtId="49" fontId="0" fillId="0" borderId="1" xfId="0" applyNumberFormat="1" applyFont="1" applyBorder="1" applyAlignment="1"/>
    <xf numFmtId="0" fontId="0" fillId="0" borderId="1" xfId="0" applyFont="1" applyBorder="1" applyAlignment="1"/>
    <xf numFmtId="10" fontId="12" fillId="0" borderId="1" xfId="0" applyNumberFormat="1" applyFont="1" applyBorder="1" applyAlignment="1">
      <alignment vertical="center"/>
    </xf>
    <xf numFmtId="10" fontId="0" fillId="0" borderId="1" xfId="0" applyNumberFormat="1" applyFont="1" applyBorder="1" applyAlignment="1">
      <alignment vertical="center"/>
    </xf>
    <xf numFmtId="0" fontId="12" fillId="0" borderId="1" xfId="0" applyFont="1" applyBorder="1">
      <alignment vertical="top"/>
    </xf>
    <xf numFmtId="0" fontId="12" fillId="0" borderId="1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2" fontId="12" fillId="0" borderId="1" xfId="0" applyNumberFormat="1" applyFont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49" fontId="19" fillId="0" borderId="1" xfId="0" applyNumberFormat="1" applyFont="1" applyBorder="1" applyAlignment="1">
      <alignment horizontal="left" vertical="center"/>
    </xf>
    <xf numFmtId="0" fontId="19" fillId="0" borderId="1" xfId="0" applyFont="1" applyBorder="1" applyAlignment="1">
      <alignment vertical="center"/>
    </xf>
    <xf numFmtId="2" fontId="19" fillId="0" borderId="1" xfId="0" applyNumberFormat="1" applyFont="1" applyBorder="1" applyAlignment="1" applyProtection="1">
      <alignment horizontal="right" vertical="center"/>
      <protection locked="0"/>
    </xf>
    <xf numFmtId="2" fontId="20" fillId="0" borderId="1" xfId="0" applyNumberFormat="1" applyFont="1" applyBorder="1" applyAlignment="1">
      <alignment horizontal="right" vertical="center"/>
    </xf>
    <xf numFmtId="0" fontId="21" fillId="0" borderId="0" xfId="0" applyFont="1">
      <alignment vertical="top"/>
    </xf>
    <xf numFmtId="0" fontId="22" fillId="0" borderId="0" xfId="0" applyFont="1" applyAlignment="1">
      <alignment horizontal="center" vertical="center"/>
    </xf>
    <xf numFmtId="2" fontId="21" fillId="0" borderId="0" xfId="0" applyNumberFormat="1" applyFont="1">
      <alignment vertical="top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comments" Target="../comments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00"/>
  <sheetViews>
    <sheetView workbookViewId="0">
      <selection activeCell="D6" sqref="D6"/>
    </sheetView>
  </sheetViews>
  <sheetFormatPr defaultColWidth="8" defaultRowHeight="15" customHeight="1"/>
  <cols>
    <col min="1" max="1" width="7.5" customWidth="1"/>
    <col min="2" max="2" width="67.25" customWidth="1"/>
  </cols>
  <sheetData>
    <row r="1" customHeight="1" spans="1:20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customHeight="1" spans="1:20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ht="51" customHeight="1" spans="1:20">
      <c r="A3" s="100"/>
      <c r="B3" s="101" t="s">
        <v>0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</row>
    <row r="4" customHeight="1" spans="1:20">
      <c r="A4" s="100"/>
      <c r="B4" s="102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</row>
    <row r="5" customHeight="1" spans="1:20">
      <c r="A5" s="100"/>
      <c r="B5" s="102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</row>
    <row r="6" customHeight="1" spans="1:20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</row>
    <row r="7" customHeight="1" spans="1:20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</row>
    <row r="8" customHeight="1" spans="1:20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</row>
    <row r="9" customHeight="1" spans="1:20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</row>
    <row r="10" customHeight="1" spans="1:20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</row>
    <row r="11" customHeight="1" spans="1:20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</row>
    <row r="12" customHeight="1" spans="1:20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</row>
    <row r="13" customHeight="1" spans="1:20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</row>
    <row r="14" customHeight="1" spans="1:20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</row>
    <row r="15" customHeight="1" spans="1:20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</row>
    <row r="16" customHeight="1" spans="1:20">
      <c r="A16" s="100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</row>
    <row r="17" customHeight="1" spans="1:20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</row>
    <row r="18" customHeight="1" spans="1:20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</row>
    <row r="19" customHeight="1" spans="1:20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</row>
    <row r="20" customHeight="1" spans="1:20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</row>
    <row r="21" customHeight="1" spans="1:20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</row>
    <row r="22" customHeight="1" spans="1:20">
      <c r="A22" s="100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</row>
    <row r="23" customHeight="1" spans="1:20">
      <c r="A23" s="100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</row>
    <row r="24" customHeight="1" spans="1:20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</row>
    <row r="25" customHeight="1" spans="1:20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</row>
    <row r="26" customHeight="1" spans="1:20">
      <c r="A26" s="100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</row>
    <row r="27" customHeight="1" spans="1:20">
      <c r="A27" s="100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</row>
    <row r="28" customHeight="1" spans="1:20">
      <c r="A28" s="100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</row>
    <row r="29" customHeight="1" spans="1:20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</row>
    <row r="30" customHeight="1" spans="1:20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</row>
    <row r="31" customHeight="1" spans="1:20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</row>
    <row r="32" customHeight="1" spans="1:20">
      <c r="A32" s="100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</row>
    <row r="33" customHeight="1" spans="1:20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</row>
    <row r="34" customHeight="1" spans="1:20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</row>
    <row r="35" customHeight="1" spans="1:20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</row>
    <row r="36" customHeight="1" spans="1:20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</row>
    <row r="37" customHeight="1" spans="1:20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</row>
    <row r="38" customHeight="1" spans="1:20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</row>
    <row r="39" customHeight="1" spans="1:20">
      <c r="A39" s="100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</row>
    <row r="40" customHeight="1" spans="1:20">
      <c r="A40" s="100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</row>
    <row r="41" customHeight="1" spans="1:20">
      <c r="A41" s="100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</row>
    <row r="42" customHeight="1" spans="1:20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</row>
    <row r="43" customHeight="1" spans="1:20">
      <c r="A43" s="100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</row>
    <row r="44" customHeight="1" spans="1:20">
      <c r="A44" s="100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</row>
    <row r="45" customHeight="1" spans="1:20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</row>
    <row r="46" customHeight="1" spans="1:20">
      <c r="A46" s="100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</row>
    <row r="47" customHeight="1" spans="1:20">
      <c r="A47" s="100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</row>
    <row r="48" customHeight="1" spans="1:20">
      <c r="A48" s="100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</row>
    <row r="49" customHeight="1" spans="1:20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</row>
    <row r="50" customHeight="1" spans="1:20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</row>
    <row r="51" customHeight="1" spans="1:20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</row>
    <row r="52" customHeight="1" spans="1:20">
      <c r="A52" s="100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</row>
    <row r="53" customHeight="1" spans="1:20">
      <c r="A53" s="100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</row>
    <row r="54" customHeight="1" spans="1:20">
      <c r="A54" s="100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</row>
    <row r="55" customHeight="1" spans="1:20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</row>
    <row r="56" customHeight="1" spans="1:20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</row>
    <row r="57" customHeight="1" spans="1:20">
      <c r="A57" s="100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</row>
    <row r="58" customHeight="1" spans="1:20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</row>
    <row r="59" customHeight="1" spans="1:20">
      <c r="A59" s="100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</row>
    <row r="60" customHeight="1" spans="1:20">
      <c r="A60" s="100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</row>
    <row r="61" customHeight="1" spans="1:20">
      <c r="A61" s="100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</row>
    <row r="62" customHeight="1" spans="1:20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</row>
    <row r="63" customHeight="1" spans="1:20">
      <c r="A63" s="100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</row>
    <row r="64" customHeight="1" spans="1:20">
      <c r="A64" s="100"/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</row>
    <row r="65" customHeight="1" spans="1:20">
      <c r="A65" s="100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</row>
    <row r="66" customHeight="1" spans="1:20">
      <c r="A66" s="100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</row>
    <row r="67" customHeight="1" spans="1:20">
      <c r="A67" s="100"/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</row>
    <row r="68" customHeight="1" spans="1:20">
      <c r="A68" s="100"/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</row>
    <row r="69" customHeight="1" spans="1:20">
      <c r="A69" s="100"/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</row>
    <row r="70" customHeight="1" spans="1:20">
      <c r="A70" s="100"/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</row>
    <row r="71" customHeight="1" spans="1:20">
      <c r="A71" s="100"/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</row>
    <row r="72" customHeight="1" spans="1:20">
      <c r="A72" s="100"/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</row>
    <row r="73" customHeight="1" spans="1:20">
      <c r="A73" s="100"/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</row>
    <row r="74" customHeight="1" spans="1:20">
      <c r="A74" s="100"/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</row>
    <row r="75" customHeight="1" spans="1:20">
      <c r="A75" s="100"/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</row>
    <row r="76" customHeight="1" spans="1:20">
      <c r="A76" s="100"/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</row>
    <row r="77" customHeight="1" spans="1:20">
      <c r="A77" s="100"/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</row>
    <row r="78" customHeight="1" spans="1:20">
      <c r="A78" s="100"/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</row>
    <row r="79" customHeight="1" spans="1:20">
      <c r="A79" s="100"/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</row>
    <row r="80" customHeight="1" spans="1:20">
      <c r="A80" s="100"/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</row>
    <row r="81" customHeight="1" spans="1:20">
      <c r="A81" s="100"/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</row>
    <row r="82" customHeight="1" spans="1:20">
      <c r="A82" s="100"/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</row>
    <row r="83" customHeight="1" spans="1:20">
      <c r="A83" s="100"/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</row>
    <row r="84" customHeight="1" spans="1:20">
      <c r="A84" s="100"/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</row>
    <row r="85" customHeight="1" spans="1:20">
      <c r="A85" s="100"/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</row>
    <row r="86" customHeight="1" spans="1:20">
      <c r="A86" s="100"/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</row>
    <row r="87" customHeight="1" spans="1:20">
      <c r="A87" s="100"/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</row>
    <row r="88" customHeight="1" spans="1:20">
      <c r="A88" s="100"/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</row>
    <row r="89" customHeight="1" spans="1:20">
      <c r="A89" s="100"/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</row>
    <row r="90" customHeight="1" spans="1:20">
      <c r="A90" s="100"/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</row>
    <row r="91" customHeight="1" spans="1:20">
      <c r="A91" s="100"/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</row>
    <row r="92" customHeight="1" spans="1:20">
      <c r="A92" s="100"/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</row>
    <row r="93" customHeight="1" spans="1:20">
      <c r="A93" s="100"/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</row>
    <row r="94" customHeight="1" spans="1:20">
      <c r="A94" s="100"/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</row>
    <row r="95" customHeight="1" spans="1:20">
      <c r="A95" s="100"/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</row>
    <row r="96" customHeight="1" spans="1:20">
      <c r="A96" s="100"/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</row>
    <row r="97" customHeight="1" spans="1:20">
      <c r="A97" s="100"/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</row>
    <row r="98" customHeight="1" spans="1:20">
      <c r="A98" s="100"/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</row>
    <row r="99" customHeight="1" spans="1:20">
      <c r="A99" s="100"/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</row>
    <row r="100" customHeight="1" spans="1:20">
      <c r="A100" s="100"/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</row>
    <row r="101" customHeight="1" spans="1:20">
      <c r="A101" s="100"/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</row>
    <row r="102" customHeight="1" spans="1:20">
      <c r="A102" s="100"/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</row>
    <row r="103" customHeight="1" spans="1:20">
      <c r="A103" s="100"/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</row>
    <row r="104" customHeight="1" spans="1:20">
      <c r="A104" s="100"/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</row>
    <row r="105" customHeight="1" spans="1:20">
      <c r="A105" s="100"/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</row>
    <row r="106" customHeight="1" spans="1:20">
      <c r="A106" s="100"/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</row>
    <row r="107" customHeight="1" spans="1:20">
      <c r="A107" s="100"/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</row>
    <row r="108" customHeight="1" spans="1:20">
      <c r="A108" s="100"/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</row>
    <row r="109" customHeight="1" spans="1:20">
      <c r="A109" s="100"/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</row>
    <row r="110" customHeight="1" spans="1:20">
      <c r="A110" s="100"/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</row>
    <row r="111" customHeight="1" spans="1:20">
      <c r="A111" s="100"/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</row>
    <row r="112" customHeight="1" spans="1:20">
      <c r="A112" s="100"/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</row>
    <row r="113" customHeight="1" spans="1:20">
      <c r="A113" s="100"/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</row>
    <row r="114" customHeight="1" spans="1:20">
      <c r="A114" s="100"/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</row>
    <row r="115" customHeight="1" spans="1:20">
      <c r="A115" s="100"/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</row>
    <row r="116" customHeight="1" spans="1:20">
      <c r="A116" s="100"/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</row>
    <row r="117" customHeight="1" spans="1:20">
      <c r="A117" s="100"/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</row>
    <row r="118" customHeight="1" spans="1:20">
      <c r="A118" s="100"/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</row>
    <row r="119" customHeight="1" spans="1:20">
      <c r="A119" s="100"/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</row>
    <row r="120" customHeight="1" spans="1:20">
      <c r="A120" s="100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</row>
    <row r="121" customHeight="1" spans="1:20">
      <c r="A121" s="100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</row>
    <row r="122" customHeight="1" spans="1:20">
      <c r="A122" s="100"/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</row>
    <row r="123" customHeight="1" spans="1:20">
      <c r="A123" s="100"/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</row>
    <row r="124" customHeight="1" spans="1:20">
      <c r="A124" s="100"/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</row>
    <row r="125" customHeight="1" spans="1:20">
      <c r="A125" s="100"/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</row>
    <row r="126" customHeight="1" spans="1:20">
      <c r="A126" s="100"/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</row>
    <row r="127" customHeight="1" spans="1:20">
      <c r="A127" s="100"/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</row>
    <row r="128" customHeight="1" spans="1:20">
      <c r="A128" s="100"/>
      <c r="B128" s="100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</row>
    <row r="129" customHeight="1" spans="1:20">
      <c r="A129" s="100"/>
      <c r="B129" s="100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</row>
    <row r="130" customHeight="1" spans="1:20">
      <c r="A130" s="100"/>
      <c r="B130" s="100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</row>
    <row r="131" customHeight="1" spans="1:20">
      <c r="A131" s="100"/>
      <c r="B131" s="100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</row>
    <row r="132" customHeight="1" spans="1:20">
      <c r="A132" s="100"/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</row>
    <row r="133" customHeight="1" spans="1:20">
      <c r="A133" s="100"/>
      <c r="B133" s="100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</row>
    <row r="134" customHeight="1" spans="1:20">
      <c r="A134" s="100"/>
      <c r="B134" s="100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</row>
    <row r="135" customHeight="1" spans="1:20">
      <c r="A135" s="100"/>
      <c r="B135" s="100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</row>
    <row r="136" customHeight="1" spans="1:20">
      <c r="A136" s="100"/>
      <c r="B136" s="100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</row>
    <row r="137" customHeight="1" spans="1:20">
      <c r="A137" s="100"/>
      <c r="B137" s="100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</row>
    <row r="138" customHeight="1" spans="1:20">
      <c r="A138" s="100"/>
      <c r="B138" s="100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</row>
    <row r="139" customHeight="1" spans="1:20">
      <c r="A139" s="100"/>
      <c r="B139" s="100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</row>
    <row r="140" customHeight="1" spans="1:20">
      <c r="A140" s="100"/>
      <c r="B140" s="100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</row>
    <row r="141" customHeight="1" spans="1:20">
      <c r="A141" s="100"/>
      <c r="B141" s="100"/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</row>
    <row r="142" customHeight="1" spans="1:20">
      <c r="A142" s="100"/>
      <c r="B142" s="100"/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</row>
    <row r="143" customHeight="1" spans="1:20">
      <c r="A143" s="100"/>
      <c r="B143" s="100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</row>
    <row r="144" customHeight="1" spans="1:20">
      <c r="A144" s="100"/>
      <c r="B144" s="100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</row>
    <row r="145" customHeight="1" spans="1:20">
      <c r="A145" s="100"/>
      <c r="B145" s="100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</row>
    <row r="146" customHeight="1" spans="1:20">
      <c r="A146" s="100"/>
      <c r="B146" s="100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</row>
    <row r="147" customHeight="1" spans="1:20">
      <c r="A147" s="100"/>
      <c r="B147" s="100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</row>
    <row r="148" customHeight="1" spans="1:20">
      <c r="A148" s="100"/>
      <c r="B148" s="100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</row>
    <row r="149" customHeight="1" spans="1:20">
      <c r="A149" s="100"/>
      <c r="B149" s="100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</row>
    <row r="150" customHeight="1" spans="1:20">
      <c r="A150" s="100"/>
      <c r="B150" s="100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</row>
    <row r="151" customHeight="1" spans="1:20">
      <c r="A151" s="100"/>
      <c r="B151" s="100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</row>
    <row r="152" customHeight="1" spans="1:20">
      <c r="A152" s="100"/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</row>
    <row r="153" customHeight="1" spans="1:20">
      <c r="A153" s="100"/>
      <c r="B153" s="100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</row>
    <row r="154" customHeight="1" spans="1:20">
      <c r="A154" s="100"/>
      <c r="B154" s="100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</row>
    <row r="155" customHeight="1" spans="1:20">
      <c r="A155" s="100"/>
      <c r="B155" s="100"/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</row>
    <row r="156" customHeight="1" spans="1:20">
      <c r="A156" s="100"/>
      <c r="B156" s="100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</row>
    <row r="157" customHeight="1" spans="1:20">
      <c r="A157" s="100"/>
      <c r="B157" s="100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</row>
    <row r="158" customHeight="1" spans="1:20">
      <c r="A158" s="100"/>
      <c r="B158" s="100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</row>
    <row r="159" customHeight="1" spans="1:20">
      <c r="A159" s="100"/>
      <c r="B159" s="100"/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</row>
    <row r="160" customHeight="1" spans="1:20">
      <c r="A160" s="100"/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</row>
    <row r="161" customHeight="1" spans="1:20">
      <c r="A161" s="100"/>
      <c r="B161" s="100"/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</row>
    <row r="162" customHeight="1" spans="1:20">
      <c r="A162" s="100"/>
      <c r="B162" s="100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</row>
    <row r="163" customHeight="1" spans="1:20">
      <c r="A163" s="100"/>
      <c r="B163" s="100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</row>
    <row r="164" customHeight="1" spans="1:20">
      <c r="A164" s="100"/>
      <c r="B164" s="100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</row>
    <row r="165" customHeight="1" spans="1:20">
      <c r="A165" s="100"/>
      <c r="B165" s="100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</row>
    <row r="166" customHeight="1" spans="1:20">
      <c r="A166" s="100"/>
      <c r="B166" s="100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</row>
    <row r="167" customHeight="1" spans="1:20">
      <c r="A167" s="100"/>
      <c r="B167" s="100"/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</row>
    <row r="168" customHeight="1" spans="1:20">
      <c r="A168" s="100"/>
      <c r="B168" s="100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</row>
    <row r="169" customHeight="1" spans="1:20">
      <c r="A169" s="100"/>
      <c r="B169" s="100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</row>
    <row r="170" customHeight="1" spans="1:20">
      <c r="A170" s="100"/>
      <c r="B170" s="100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</row>
    <row r="171" customHeight="1" spans="1:20">
      <c r="A171" s="100"/>
      <c r="B171" s="100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</row>
    <row r="172" customHeight="1" spans="1:20">
      <c r="A172" s="100"/>
      <c r="B172" s="100"/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</row>
    <row r="173" customHeight="1" spans="1:20">
      <c r="A173" s="100"/>
      <c r="B173" s="100"/>
      <c r="C173" s="100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</row>
    <row r="174" customHeight="1" spans="1:20">
      <c r="A174" s="100"/>
      <c r="B174" s="100"/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</row>
    <row r="175" customHeight="1" spans="1:20">
      <c r="A175" s="100"/>
      <c r="B175" s="100"/>
      <c r="C175" s="100"/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</row>
    <row r="176" customHeight="1" spans="1:20">
      <c r="A176" s="100"/>
      <c r="B176" s="100"/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</row>
    <row r="177" customHeight="1" spans="1:20">
      <c r="A177" s="100"/>
      <c r="B177" s="100"/>
      <c r="C177" s="100"/>
      <c r="D177" s="100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</row>
    <row r="178" customHeight="1" spans="1:20">
      <c r="A178" s="100"/>
      <c r="B178" s="100"/>
      <c r="C178" s="100"/>
      <c r="D178" s="100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</row>
    <row r="179" customHeight="1" spans="1:20">
      <c r="A179" s="100"/>
      <c r="B179" s="100"/>
      <c r="C179" s="100"/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</row>
    <row r="180" customHeight="1" spans="1:20">
      <c r="A180" s="100"/>
      <c r="B180" s="100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</row>
    <row r="181" customHeight="1" spans="1:20">
      <c r="A181" s="100"/>
      <c r="B181" s="100"/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</row>
    <row r="182" customHeight="1" spans="1:20">
      <c r="A182" s="100"/>
      <c r="B182" s="100"/>
      <c r="C182" s="100"/>
      <c r="D182" s="100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</row>
    <row r="183" customHeight="1" spans="1:20">
      <c r="A183" s="100"/>
      <c r="B183" s="100"/>
      <c r="C183" s="100"/>
      <c r="D183" s="100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</row>
    <row r="184" customHeight="1" spans="1:20">
      <c r="A184" s="100"/>
      <c r="B184" s="100"/>
      <c r="C184" s="100"/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</row>
    <row r="185" customHeight="1" spans="1:20">
      <c r="A185" s="100"/>
      <c r="B185" s="100"/>
      <c r="C185" s="100"/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</row>
    <row r="186" customHeight="1" spans="1:20">
      <c r="A186" s="100"/>
      <c r="B186" s="100"/>
      <c r="C186" s="100"/>
      <c r="D186" s="100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</row>
    <row r="187" customHeight="1" spans="1:20">
      <c r="A187" s="100"/>
      <c r="B187" s="100"/>
      <c r="C187" s="100"/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</row>
    <row r="188" customHeight="1" spans="1:20">
      <c r="A188" s="100"/>
      <c r="B188" s="100"/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</row>
    <row r="189" customHeight="1" spans="1:20">
      <c r="A189" s="100"/>
      <c r="B189" s="100"/>
      <c r="C189" s="100"/>
      <c r="D189" s="100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</row>
    <row r="190" customHeight="1" spans="1:20">
      <c r="A190" s="100"/>
      <c r="B190" s="100"/>
      <c r="C190" s="100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</row>
    <row r="191" customHeight="1" spans="1:20">
      <c r="A191" s="100"/>
      <c r="B191" s="100"/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</row>
    <row r="192" customHeight="1" spans="1:20">
      <c r="A192" s="100"/>
      <c r="B192" s="100"/>
      <c r="C192" s="100"/>
      <c r="D192" s="100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</row>
    <row r="193" customHeight="1" spans="1:20">
      <c r="A193" s="100"/>
      <c r="B193" s="100"/>
      <c r="C193" s="100"/>
      <c r="D193" s="100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</row>
    <row r="194" customHeight="1" spans="1:20">
      <c r="A194" s="100"/>
      <c r="B194" s="100"/>
      <c r="C194" s="100"/>
      <c r="D194" s="100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</row>
    <row r="195" customHeight="1" spans="1:20">
      <c r="A195" s="100"/>
      <c r="B195" s="100"/>
      <c r="C195" s="100"/>
      <c r="D195" s="100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</row>
    <row r="196" customHeight="1" spans="1:20">
      <c r="A196" s="100"/>
      <c r="B196" s="100"/>
      <c r="C196" s="100"/>
      <c r="D196" s="100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</row>
    <row r="197" customHeight="1" spans="1:20">
      <c r="A197" s="100"/>
      <c r="B197" s="100"/>
      <c r="C197" s="100"/>
      <c r="D197" s="100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</row>
    <row r="198" customHeight="1" spans="1:20">
      <c r="A198" s="100"/>
      <c r="B198" s="100"/>
      <c r="C198" s="100"/>
      <c r="D198" s="100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</row>
    <row r="199" customHeight="1" spans="1:20">
      <c r="A199" s="100"/>
      <c r="B199" s="100"/>
      <c r="C199" s="100"/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</row>
    <row r="200" customHeight="1" spans="1:20">
      <c r="A200" s="100"/>
      <c r="B200" s="100"/>
      <c r="C200" s="100"/>
      <c r="D200" s="100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</row>
  </sheetData>
  <sheetProtection sheet="1" objects="1"/>
  <pageMargins left="0.75" right="0.75" top="1" bottom="1" header="0.5" footer="0.5"/>
  <headerFooter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00"/>
  <sheetViews>
    <sheetView workbookViewId="0">
      <selection activeCell="E7" sqref="E7"/>
    </sheetView>
  </sheetViews>
  <sheetFormatPr defaultColWidth="8" defaultRowHeight="13.5" customHeight="1"/>
  <cols>
    <col min="1" max="1" width="20.625" customWidth="1"/>
    <col min="2" max="2" width="32.75" customWidth="1"/>
    <col min="24" max="24" width="11.375" customWidth="1"/>
  </cols>
  <sheetData>
    <row r="1" ht="15.75" customHeight="1" spans="1:24">
      <c r="A1" s="13" t="s">
        <v>1324</v>
      </c>
      <c r="B1" s="14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ht="30" customHeight="1" spans="1:24">
      <c r="A2" s="15" t="s">
        <v>1325</v>
      </c>
      <c r="B2" s="15"/>
      <c r="C2" s="16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</row>
    <row r="3" ht="15.75" customHeight="1" spans="1:24">
      <c r="A3" s="17" t="s">
        <v>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29"/>
    </row>
    <row r="4" ht="15.75" customHeight="1" spans="1:24">
      <c r="A4" s="18"/>
      <c r="B4" s="18" t="s">
        <v>1364</v>
      </c>
      <c r="C4" s="18" t="s">
        <v>1365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</row>
    <row r="5" ht="42.75" customHeight="1" spans="1:24">
      <c r="A5" s="20"/>
      <c r="B5" s="21"/>
      <c r="C5" s="22" t="s">
        <v>1366</v>
      </c>
      <c r="D5" s="22" t="s">
        <v>44</v>
      </c>
      <c r="E5" s="22" t="s">
        <v>1367</v>
      </c>
      <c r="F5" s="22" t="s">
        <v>1368</v>
      </c>
      <c r="G5" s="22" t="s">
        <v>1369</v>
      </c>
      <c r="H5" s="22" t="s">
        <v>1370</v>
      </c>
      <c r="I5" s="22" t="s">
        <v>1371</v>
      </c>
      <c r="J5" s="22" t="s">
        <v>1372</v>
      </c>
      <c r="K5" s="22" t="s">
        <v>1373</v>
      </c>
      <c r="L5" s="22" t="s">
        <v>1374</v>
      </c>
      <c r="M5" s="22" t="s">
        <v>1375</v>
      </c>
      <c r="N5" s="22" t="s">
        <v>1376</v>
      </c>
      <c r="O5" s="22" t="s">
        <v>1377</v>
      </c>
      <c r="P5" s="22" t="s">
        <v>1378</v>
      </c>
      <c r="Q5" s="22" t="s">
        <v>1379</v>
      </c>
      <c r="R5" s="22" t="s">
        <v>1380</v>
      </c>
      <c r="S5" s="22" t="s">
        <v>1381</v>
      </c>
      <c r="T5" s="22" t="s">
        <v>1382</v>
      </c>
      <c r="U5" s="22" t="s">
        <v>1383</v>
      </c>
      <c r="V5" s="22" t="s">
        <v>1384</v>
      </c>
      <c r="W5" s="22" t="s">
        <v>1385</v>
      </c>
      <c r="X5" s="22" t="s">
        <v>1386</v>
      </c>
    </row>
    <row r="6" ht="15.75" customHeight="1" spans="1:24">
      <c r="A6" s="23"/>
      <c r="B6" s="19" t="s">
        <v>1200</v>
      </c>
      <c r="C6" s="24">
        <f t="shared" ref="C6:C69" si="0">SUM(D6:X6)</f>
        <v>0</v>
      </c>
      <c r="D6" s="24">
        <f t="shared" ref="D6:X6" si="1">SUM(D7,D8)</f>
        <v>0</v>
      </c>
      <c r="E6" s="24">
        <f t="shared" si="1"/>
        <v>0</v>
      </c>
      <c r="F6" s="24">
        <f t="shared" si="1"/>
        <v>0</v>
      </c>
      <c r="G6" s="24">
        <f t="shared" si="1"/>
        <v>0</v>
      </c>
      <c r="H6" s="24">
        <f t="shared" si="1"/>
        <v>0</v>
      </c>
      <c r="I6" s="24">
        <f t="shared" si="1"/>
        <v>0</v>
      </c>
      <c r="J6" s="24">
        <f t="shared" si="1"/>
        <v>0</v>
      </c>
      <c r="K6" s="24">
        <f t="shared" si="1"/>
        <v>0</v>
      </c>
      <c r="L6" s="24">
        <f t="shared" si="1"/>
        <v>0</v>
      </c>
      <c r="M6" s="24">
        <f t="shared" si="1"/>
        <v>0</v>
      </c>
      <c r="N6" s="24">
        <f t="shared" si="1"/>
        <v>0</v>
      </c>
      <c r="O6" s="24">
        <f t="shared" si="1"/>
        <v>0</v>
      </c>
      <c r="P6" s="24">
        <f t="shared" si="1"/>
        <v>0</v>
      </c>
      <c r="Q6" s="24">
        <f t="shared" si="1"/>
        <v>0</v>
      </c>
      <c r="R6" s="24">
        <f t="shared" si="1"/>
        <v>0</v>
      </c>
      <c r="S6" s="24">
        <f t="shared" si="1"/>
        <v>0</v>
      </c>
      <c r="T6" s="24">
        <f t="shared" si="1"/>
        <v>0</v>
      </c>
      <c r="U6" s="24">
        <f t="shared" si="1"/>
        <v>0</v>
      </c>
      <c r="V6" s="24">
        <f t="shared" si="1"/>
        <v>0</v>
      </c>
      <c r="W6" s="24">
        <f t="shared" si="1"/>
        <v>0</v>
      </c>
      <c r="X6" s="24">
        <f t="shared" si="1"/>
        <v>0</v>
      </c>
    </row>
    <row r="7" ht="15.75" customHeight="1" spans="1:24">
      <c r="A7" s="23">
        <v>210000000</v>
      </c>
      <c r="B7" s="19" t="s">
        <v>1201</v>
      </c>
      <c r="C7" s="24">
        <f t="shared" si="0"/>
        <v>0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ht="15.75" customHeight="1" spans="1:24">
      <c r="A8" s="23">
        <v>219800000</v>
      </c>
      <c r="B8" s="26" t="s">
        <v>1202</v>
      </c>
      <c r="C8" s="24">
        <f t="shared" si="0"/>
        <v>0</v>
      </c>
      <c r="D8" s="24">
        <f t="shared" ref="D8:X8" si="2">SUM(D9,D25,D38,D48,D58,D67,D76,D86,D95,D105,D115,D125,D135,D142,D151)</f>
        <v>0</v>
      </c>
      <c r="E8" s="24">
        <f t="shared" si="2"/>
        <v>0</v>
      </c>
      <c r="F8" s="24">
        <f t="shared" si="2"/>
        <v>0</v>
      </c>
      <c r="G8" s="24">
        <f t="shared" si="2"/>
        <v>0</v>
      </c>
      <c r="H8" s="24">
        <f t="shared" si="2"/>
        <v>0</v>
      </c>
      <c r="I8" s="24">
        <f t="shared" si="2"/>
        <v>0</v>
      </c>
      <c r="J8" s="24">
        <f t="shared" si="2"/>
        <v>0</v>
      </c>
      <c r="K8" s="24">
        <f t="shared" si="2"/>
        <v>0</v>
      </c>
      <c r="L8" s="24">
        <f t="shared" si="2"/>
        <v>0</v>
      </c>
      <c r="M8" s="24">
        <f t="shared" si="2"/>
        <v>0</v>
      </c>
      <c r="N8" s="24">
        <f t="shared" si="2"/>
        <v>0</v>
      </c>
      <c r="O8" s="24">
        <f t="shared" si="2"/>
        <v>0</v>
      </c>
      <c r="P8" s="24">
        <f t="shared" si="2"/>
        <v>0</v>
      </c>
      <c r="Q8" s="24">
        <f t="shared" si="2"/>
        <v>0</v>
      </c>
      <c r="R8" s="24">
        <f t="shared" si="2"/>
        <v>0</v>
      </c>
      <c r="S8" s="24">
        <f t="shared" si="2"/>
        <v>0</v>
      </c>
      <c r="T8" s="24">
        <f t="shared" si="2"/>
        <v>0</v>
      </c>
      <c r="U8" s="24">
        <f t="shared" si="2"/>
        <v>0</v>
      </c>
      <c r="V8" s="24">
        <f t="shared" si="2"/>
        <v>0</v>
      </c>
      <c r="W8" s="24">
        <f t="shared" si="2"/>
        <v>0</v>
      </c>
      <c r="X8" s="24">
        <f t="shared" si="2"/>
        <v>0</v>
      </c>
    </row>
    <row r="9" ht="15.75" customHeight="1" spans="1:24">
      <c r="A9" s="23">
        <v>210199000</v>
      </c>
      <c r="B9" s="26" t="s">
        <v>1203</v>
      </c>
      <c r="C9" s="24">
        <f t="shared" si="0"/>
        <v>0</v>
      </c>
      <c r="D9" s="24">
        <f t="shared" ref="D9:X9" si="3">SUM(D10,D11)</f>
        <v>0</v>
      </c>
      <c r="E9" s="24">
        <f t="shared" si="3"/>
        <v>0</v>
      </c>
      <c r="F9" s="24">
        <f t="shared" si="3"/>
        <v>0</v>
      </c>
      <c r="G9" s="24">
        <f t="shared" si="3"/>
        <v>0</v>
      </c>
      <c r="H9" s="24">
        <f t="shared" si="3"/>
        <v>0</v>
      </c>
      <c r="I9" s="24">
        <f t="shared" si="3"/>
        <v>0</v>
      </c>
      <c r="J9" s="24">
        <f t="shared" si="3"/>
        <v>0</v>
      </c>
      <c r="K9" s="24">
        <f t="shared" si="3"/>
        <v>0</v>
      </c>
      <c r="L9" s="24">
        <f t="shared" si="3"/>
        <v>0</v>
      </c>
      <c r="M9" s="24">
        <f t="shared" si="3"/>
        <v>0</v>
      </c>
      <c r="N9" s="24">
        <f t="shared" si="3"/>
        <v>0</v>
      </c>
      <c r="O9" s="24">
        <f t="shared" si="3"/>
        <v>0</v>
      </c>
      <c r="P9" s="24">
        <f t="shared" si="3"/>
        <v>0</v>
      </c>
      <c r="Q9" s="24">
        <f t="shared" si="3"/>
        <v>0</v>
      </c>
      <c r="R9" s="24">
        <f t="shared" si="3"/>
        <v>0</v>
      </c>
      <c r="S9" s="24">
        <f t="shared" si="3"/>
        <v>0</v>
      </c>
      <c r="T9" s="24">
        <f t="shared" si="3"/>
        <v>0</v>
      </c>
      <c r="U9" s="24">
        <f t="shared" si="3"/>
        <v>0</v>
      </c>
      <c r="V9" s="24">
        <f t="shared" si="3"/>
        <v>0</v>
      </c>
      <c r="W9" s="24">
        <f t="shared" si="3"/>
        <v>0</v>
      </c>
      <c r="X9" s="24">
        <f t="shared" si="3"/>
        <v>0</v>
      </c>
    </row>
    <row r="10" ht="15.75" customHeight="1" spans="1:24">
      <c r="A10" s="23">
        <v>210100000</v>
      </c>
      <c r="B10" s="26" t="s">
        <v>1201</v>
      </c>
      <c r="C10" s="24">
        <f t="shared" si="0"/>
        <v>0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ht="15.75" customHeight="1" spans="1:24">
      <c r="A11" s="23">
        <v>210198000</v>
      </c>
      <c r="B11" s="26" t="s">
        <v>1204</v>
      </c>
      <c r="C11" s="24">
        <f t="shared" si="0"/>
        <v>0</v>
      </c>
      <c r="D11" s="24">
        <f t="shared" ref="D11:X11" si="4">SUM(D12:D24)</f>
        <v>0</v>
      </c>
      <c r="E11" s="24">
        <f t="shared" si="4"/>
        <v>0</v>
      </c>
      <c r="F11" s="24">
        <f t="shared" si="4"/>
        <v>0</v>
      </c>
      <c r="G11" s="24">
        <f t="shared" si="4"/>
        <v>0</v>
      </c>
      <c r="H11" s="24">
        <f t="shared" si="4"/>
        <v>0</v>
      </c>
      <c r="I11" s="24">
        <f t="shared" si="4"/>
        <v>0</v>
      </c>
      <c r="J11" s="24">
        <f t="shared" si="4"/>
        <v>0</v>
      </c>
      <c r="K11" s="24">
        <f t="shared" si="4"/>
        <v>0</v>
      </c>
      <c r="L11" s="24">
        <f t="shared" si="4"/>
        <v>0</v>
      </c>
      <c r="M11" s="24">
        <f t="shared" si="4"/>
        <v>0</v>
      </c>
      <c r="N11" s="24">
        <f t="shared" si="4"/>
        <v>0</v>
      </c>
      <c r="O11" s="24">
        <f t="shared" si="4"/>
        <v>0</v>
      </c>
      <c r="P11" s="24">
        <f t="shared" si="4"/>
        <v>0</v>
      </c>
      <c r="Q11" s="24">
        <f t="shared" si="4"/>
        <v>0</v>
      </c>
      <c r="R11" s="24">
        <f t="shared" si="4"/>
        <v>0</v>
      </c>
      <c r="S11" s="24">
        <f t="shared" si="4"/>
        <v>0</v>
      </c>
      <c r="T11" s="24">
        <f t="shared" si="4"/>
        <v>0</v>
      </c>
      <c r="U11" s="24">
        <f t="shared" si="4"/>
        <v>0</v>
      </c>
      <c r="V11" s="24">
        <f t="shared" si="4"/>
        <v>0</v>
      </c>
      <c r="W11" s="24">
        <f t="shared" si="4"/>
        <v>0</v>
      </c>
      <c r="X11" s="24">
        <f t="shared" si="4"/>
        <v>0</v>
      </c>
    </row>
    <row r="12" ht="15.75" customHeight="1" spans="1:24">
      <c r="A12" s="23">
        <v>210102000</v>
      </c>
      <c r="B12" s="26" t="s">
        <v>1205</v>
      </c>
      <c r="C12" s="24">
        <f t="shared" si="0"/>
        <v>0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ht="15.75" customHeight="1" spans="1:24">
      <c r="A13" s="23">
        <v>210103000</v>
      </c>
      <c r="B13" s="26" t="s">
        <v>1206</v>
      </c>
      <c r="C13" s="24">
        <f t="shared" si="0"/>
        <v>0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ht="15.75" customHeight="1" spans="1:24">
      <c r="A14" s="23">
        <v>210106000</v>
      </c>
      <c r="B14" s="26" t="s">
        <v>1207</v>
      </c>
      <c r="C14" s="24">
        <f t="shared" si="0"/>
        <v>0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ht="15.75" customHeight="1" spans="1:24">
      <c r="A15" s="23">
        <v>210105000</v>
      </c>
      <c r="B15" s="26" t="s">
        <v>1209</v>
      </c>
      <c r="C15" s="24">
        <f t="shared" si="0"/>
        <v>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ht="15.75" customHeight="1" spans="1:24">
      <c r="A16" s="23">
        <v>210104000</v>
      </c>
      <c r="B16" s="26" t="s">
        <v>1210</v>
      </c>
      <c r="C16" s="24">
        <f t="shared" si="0"/>
        <v>0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ht="15.75" customHeight="1" spans="1:24">
      <c r="A17" s="23">
        <v>210112000</v>
      </c>
      <c r="B17" s="26" t="s">
        <v>1211</v>
      </c>
      <c r="C17" s="24">
        <f t="shared" si="0"/>
        <v>0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ht="15.75" customHeight="1" spans="1:24">
      <c r="A18" s="23">
        <v>210114000</v>
      </c>
      <c r="B18" s="26" t="s">
        <v>1212</v>
      </c>
      <c r="C18" s="24">
        <f t="shared" si="0"/>
        <v>0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</row>
    <row r="19" ht="15.75" customHeight="1" spans="1:24">
      <c r="A19" s="23">
        <v>210113000</v>
      </c>
      <c r="B19" s="26" t="s">
        <v>1213</v>
      </c>
      <c r="C19" s="24">
        <f t="shared" si="0"/>
        <v>0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</row>
    <row r="20" ht="15.75" customHeight="1" spans="1:24">
      <c r="A20" s="23">
        <v>210111000</v>
      </c>
      <c r="B20" s="26" t="s">
        <v>1214</v>
      </c>
      <c r="C20" s="24">
        <f t="shared" si="0"/>
        <v>0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</row>
    <row r="21" ht="15.75" customHeight="1" spans="1:24">
      <c r="A21" s="23">
        <v>210115000</v>
      </c>
      <c r="B21" s="26" t="s">
        <v>1215</v>
      </c>
      <c r="C21" s="24">
        <f t="shared" si="0"/>
        <v>0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2" ht="15.75" customHeight="1" spans="1:24">
      <c r="A22" s="23">
        <v>210181000</v>
      </c>
      <c r="B22" s="26" t="s">
        <v>1216</v>
      </c>
      <c r="C22" s="24">
        <f t="shared" si="0"/>
        <v>0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</row>
    <row r="23" ht="15.75" customHeight="1" spans="1:24">
      <c r="A23" s="23">
        <v>210124000</v>
      </c>
      <c r="B23" s="26" t="s">
        <v>1217</v>
      </c>
      <c r="C23" s="24">
        <f t="shared" si="0"/>
        <v>0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</row>
    <row r="24" ht="15.75" customHeight="1" spans="1:24">
      <c r="A24" s="23">
        <v>210123000</v>
      </c>
      <c r="B24" s="26" t="s">
        <v>1218</v>
      </c>
      <c r="C24" s="24">
        <f t="shared" si="0"/>
        <v>0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</row>
    <row r="25" ht="15.75" customHeight="1" spans="1:24">
      <c r="A25" s="23">
        <v>210299000</v>
      </c>
      <c r="B25" s="26" t="s">
        <v>1219</v>
      </c>
      <c r="C25" s="24">
        <f t="shared" si="0"/>
        <v>0</v>
      </c>
      <c r="D25" s="24">
        <f t="shared" ref="D25:X25" si="5">SUM(D26,D27)</f>
        <v>0</v>
      </c>
      <c r="E25" s="24">
        <f t="shared" si="5"/>
        <v>0</v>
      </c>
      <c r="F25" s="24">
        <f t="shared" si="5"/>
        <v>0</v>
      </c>
      <c r="G25" s="24">
        <f t="shared" si="5"/>
        <v>0</v>
      </c>
      <c r="H25" s="24">
        <f t="shared" si="5"/>
        <v>0</v>
      </c>
      <c r="I25" s="24">
        <f t="shared" si="5"/>
        <v>0</v>
      </c>
      <c r="J25" s="24">
        <f t="shared" si="5"/>
        <v>0</v>
      </c>
      <c r="K25" s="24">
        <f t="shared" si="5"/>
        <v>0</v>
      </c>
      <c r="L25" s="24">
        <f t="shared" si="5"/>
        <v>0</v>
      </c>
      <c r="M25" s="24">
        <f t="shared" si="5"/>
        <v>0</v>
      </c>
      <c r="N25" s="24">
        <f t="shared" si="5"/>
        <v>0</v>
      </c>
      <c r="O25" s="24">
        <f t="shared" si="5"/>
        <v>0</v>
      </c>
      <c r="P25" s="24">
        <f t="shared" si="5"/>
        <v>0</v>
      </c>
      <c r="Q25" s="24">
        <f t="shared" si="5"/>
        <v>0</v>
      </c>
      <c r="R25" s="24">
        <f t="shared" si="5"/>
        <v>0</v>
      </c>
      <c r="S25" s="24">
        <f t="shared" si="5"/>
        <v>0</v>
      </c>
      <c r="T25" s="24">
        <f t="shared" si="5"/>
        <v>0</v>
      </c>
      <c r="U25" s="24">
        <f t="shared" si="5"/>
        <v>0</v>
      </c>
      <c r="V25" s="24">
        <f t="shared" si="5"/>
        <v>0</v>
      </c>
      <c r="W25" s="24">
        <f t="shared" si="5"/>
        <v>0</v>
      </c>
      <c r="X25" s="24">
        <f t="shared" si="5"/>
        <v>0</v>
      </c>
    </row>
    <row r="26" ht="15.75" customHeight="1" spans="1:24">
      <c r="A26" s="27">
        <v>210200000</v>
      </c>
      <c r="B26" s="28" t="s">
        <v>1201</v>
      </c>
      <c r="C26" s="24">
        <f t="shared" si="0"/>
        <v>0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</row>
    <row r="27" ht="15.75" customHeight="1" spans="1:24">
      <c r="A27" s="23">
        <v>210298000</v>
      </c>
      <c r="B27" s="26" t="s">
        <v>1204</v>
      </c>
      <c r="C27" s="24">
        <f t="shared" si="0"/>
        <v>0</v>
      </c>
      <c r="D27" s="24">
        <f t="shared" ref="D27:X27" si="6">SUM(D28:D37)</f>
        <v>0</v>
      </c>
      <c r="E27" s="24">
        <f t="shared" si="6"/>
        <v>0</v>
      </c>
      <c r="F27" s="24">
        <f t="shared" si="6"/>
        <v>0</v>
      </c>
      <c r="G27" s="24">
        <f t="shared" si="6"/>
        <v>0</v>
      </c>
      <c r="H27" s="24">
        <f t="shared" si="6"/>
        <v>0</v>
      </c>
      <c r="I27" s="24">
        <f t="shared" si="6"/>
        <v>0</v>
      </c>
      <c r="J27" s="24">
        <f t="shared" si="6"/>
        <v>0</v>
      </c>
      <c r="K27" s="24">
        <f t="shared" si="6"/>
        <v>0</v>
      </c>
      <c r="L27" s="24">
        <f t="shared" si="6"/>
        <v>0</v>
      </c>
      <c r="M27" s="24">
        <f t="shared" si="6"/>
        <v>0</v>
      </c>
      <c r="N27" s="24">
        <f t="shared" si="6"/>
        <v>0</v>
      </c>
      <c r="O27" s="24">
        <f t="shared" si="6"/>
        <v>0</v>
      </c>
      <c r="P27" s="24">
        <f t="shared" si="6"/>
        <v>0</v>
      </c>
      <c r="Q27" s="24">
        <f t="shared" si="6"/>
        <v>0</v>
      </c>
      <c r="R27" s="24">
        <f t="shared" si="6"/>
        <v>0</v>
      </c>
      <c r="S27" s="24">
        <f t="shared" si="6"/>
        <v>0</v>
      </c>
      <c r="T27" s="24">
        <f t="shared" si="6"/>
        <v>0</v>
      </c>
      <c r="U27" s="24">
        <f t="shared" si="6"/>
        <v>0</v>
      </c>
      <c r="V27" s="24">
        <f t="shared" si="6"/>
        <v>0</v>
      </c>
      <c r="W27" s="24">
        <f t="shared" si="6"/>
        <v>0</v>
      </c>
      <c r="X27" s="24">
        <f t="shared" si="6"/>
        <v>0</v>
      </c>
    </row>
    <row r="28" ht="15.75" customHeight="1" spans="1:24">
      <c r="A28" s="23">
        <v>210224000</v>
      </c>
      <c r="B28" s="26" t="s">
        <v>1220</v>
      </c>
      <c r="C28" s="24">
        <f t="shared" si="0"/>
        <v>0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</row>
    <row r="29" ht="15.75" customHeight="1" spans="1:24">
      <c r="A29" s="23">
        <v>210281000</v>
      </c>
      <c r="B29" s="26" t="s">
        <v>1221</v>
      </c>
      <c r="C29" s="24">
        <f t="shared" si="0"/>
        <v>0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</row>
    <row r="30" ht="15.75" customHeight="1" spans="1:24">
      <c r="A30" s="23">
        <v>210283000</v>
      </c>
      <c r="B30" s="26" t="s">
        <v>1222</v>
      </c>
      <c r="C30" s="24">
        <f t="shared" si="0"/>
        <v>0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</row>
    <row r="31" ht="15.75" customHeight="1" spans="1:24">
      <c r="A31" s="23">
        <v>210214000</v>
      </c>
      <c r="B31" s="26" t="s">
        <v>1223</v>
      </c>
      <c r="C31" s="24">
        <f t="shared" si="0"/>
        <v>0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</row>
    <row r="32" ht="15.75" customHeight="1" spans="1:24">
      <c r="A32" s="23">
        <v>210212000</v>
      </c>
      <c r="B32" s="26" t="s">
        <v>1224</v>
      </c>
      <c r="C32" s="24">
        <f t="shared" si="0"/>
        <v>0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</row>
    <row r="33" ht="15.75" customHeight="1" spans="1:24">
      <c r="A33" s="23">
        <v>210211000</v>
      </c>
      <c r="B33" s="26" t="s">
        <v>1225</v>
      </c>
      <c r="C33" s="24">
        <f t="shared" si="0"/>
        <v>0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</row>
    <row r="34" ht="15.75" customHeight="1" spans="1:24">
      <c r="A34" s="23">
        <v>210202000</v>
      </c>
      <c r="B34" s="26" t="s">
        <v>1226</v>
      </c>
      <c r="C34" s="24">
        <f t="shared" si="0"/>
        <v>0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</row>
    <row r="35" ht="15.75" customHeight="1" spans="1:24">
      <c r="A35" s="23">
        <v>210203000</v>
      </c>
      <c r="B35" s="26" t="s">
        <v>1227</v>
      </c>
      <c r="C35" s="24">
        <f t="shared" si="0"/>
        <v>0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</row>
    <row r="36" ht="15.75" customHeight="1" spans="1:24">
      <c r="A36" s="23">
        <v>210204000</v>
      </c>
      <c r="B36" s="26" t="s">
        <v>1228</v>
      </c>
      <c r="C36" s="24">
        <f t="shared" si="0"/>
        <v>0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</row>
    <row r="37" ht="15.75" customHeight="1" spans="1:24">
      <c r="A37" s="23">
        <v>210213000</v>
      </c>
      <c r="B37" s="26" t="s">
        <v>1229</v>
      </c>
      <c r="C37" s="24">
        <f t="shared" si="0"/>
        <v>0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</row>
    <row r="38" ht="15.75" customHeight="1" spans="1:24">
      <c r="A38" s="23">
        <v>210399000</v>
      </c>
      <c r="B38" s="26" t="s">
        <v>1230</v>
      </c>
      <c r="C38" s="24">
        <f t="shared" si="0"/>
        <v>0</v>
      </c>
      <c r="D38" s="24">
        <f t="shared" ref="D38:X38" si="7">SUM(D39:D40)</f>
        <v>0</v>
      </c>
      <c r="E38" s="24">
        <f t="shared" si="7"/>
        <v>0</v>
      </c>
      <c r="F38" s="24">
        <f t="shared" si="7"/>
        <v>0</v>
      </c>
      <c r="G38" s="24">
        <f t="shared" si="7"/>
        <v>0</v>
      </c>
      <c r="H38" s="24">
        <f t="shared" si="7"/>
        <v>0</v>
      </c>
      <c r="I38" s="24">
        <f t="shared" si="7"/>
        <v>0</v>
      </c>
      <c r="J38" s="24">
        <f t="shared" si="7"/>
        <v>0</v>
      </c>
      <c r="K38" s="24">
        <f t="shared" si="7"/>
        <v>0</v>
      </c>
      <c r="L38" s="24">
        <f t="shared" si="7"/>
        <v>0</v>
      </c>
      <c r="M38" s="24">
        <f t="shared" si="7"/>
        <v>0</v>
      </c>
      <c r="N38" s="24">
        <f t="shared" si="7"/>
        <v>0</v>
      </c>
      <c r="O38" s="24">
        <f t="shared" si="7"/>
        <v>0</v>
      </c>
      <c r="P38" s="24">
        <f t="shared" si="7"/>
        <v>0</v>
      </c>
      <c r="Q38" s="24">
        <f t="shared" si="7"/>
        <v>0</v>
      </c>
      <c r="R38" s="24">
        <f t="shared" si="7"/>
        <v>0</v>
      </c>
      <c r="S38" s="24">
        <f t="shared" si="7"/>
        <v>0</v>
      </c>
      <c r="T38" s="24">
        <f t="shared" si="7"/>
        <v>0</v>
      </c>
      <c r="U38" s="24">
        <f t="shared" si="7"/>
        <v>0</v>
      </c>
      <c r="V38" s="24">
        <f t="shared" si="7"/>
        <v>0</v>
      </c>
      <c r="W38" s="24">
        <f t="shared" si="7"/>
        <v>0</v>
      </c>
      <c r="X38" s="24">
        <f t="shared" si="7"/>
        <v>0</v>
      </c>
    </row>
    <row r="39" ht="15.75" customHeight="1" spans="1:24">
      <c r="A39" s="23">
        <v>210300000</v>
      </c>
      <c r="B39" s="26" t="s">
        <v>1201</v>
      </c>
      <c r="C39" s="24">
        <f t="shared" si="0"/>
        <v>0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</row>
    <row r="40" ht="15.75" customHeight="1" spans="1:24">
      <c r="A40" s="23">
        <v>210398000</v>
      </c>
      <c r="B40" s="26" t="s">
        <v>1204</v>
      </c>
      <c r="C40" s="24">
        <f t="shared" si="0"/>
        <v>0</v>
      </c>
      <c r="D40" s="24">
        <f t="shared" ref="D40:X40" si="8">SUM(D41:D47)</f>
        <v>0</v>
      </c>
      <c r="E40" s="24">
        <f t="shared" si="8"/>
        <v>0</v>
      </c>
      <c r="F40" s="24">
        <f t="shared" si="8"/>
        <v>0</v>
      </c>
      <c r="G40" s="24">
        <f t="shared" si="8"/>
        <v>0</v>
      </c>
      <c r="H40" s="24">
        <f t="shared" si="8"/>
        <v>0</v>
      </c>
      <c r="I40" s="24">
        <f t="shared" si="8"/>
        <v>0</v>
      </c>
      <c r="J40" s="24">
        <f t="shared" si="8"/>
        <v>0</v>
      </c>
      <c r="K40" s="24">
        <f t="shared" si="8"/>
        <v>0</v>
      </c>
      <c r="L40" s="24">
        <f t="shared" si="8"/>
        <v>0</v>
      </c>
      <c r="M40" s="24">
        <f t="shared" si="8"/>
        <v>0</v>
      </c>
      <c r="N40" s="24">
        <f t="shared" si="8"/>
        <v>0</v>
      </c>
      <c r="O40" s="24">
        <f t="shared" si="8"/>
        <v>0</v>
      </c>
      <c r="P40" s="24">
        <f t="shared" si="8"/>
        <v>0</v>
      </c>
      <c r="Q40" s="24">
        <f t="shared" si="8"/>
        <v>0</v>
      </c>
      <c r="R40" s="24">
        <f t="shared" si="8"/>
        <v>0</v>
      </c>
      <c r="S40" s="24">
        <f t="shared" si="8"/>
        <v>0</v>
      </c>
      <c r="T40" s="24">
        <f t="shared" si="8"/>
        <v>0</v>
      </c>
      <c r="U40" s="24">
        <f t="shared" si="8"/>
        <v>0</v>
      </c>
      <c r="V40" s="24">
        <f t="shared" si="8"/>
        <v>0</v>
      </c>
      <c r="W40" s="24">
        <f t="shared" si="8"/>
        <v>0</v>
      </c>
      <c r="X40" s="24">
        <f t="shared" si="8"/>
        <v>0</v>
      </c>
    </row>
    <row r="41" ht="15.75" customHeight="1" spans="1:24">
      <c r="A41" s="23">
        <v>210302000</v>
      </c>
      <c r="B41" s="26" t="s">
        <v>1231</v>
      </c>
      <c r="C41" s="24">
        <f t="shared" si="0"/>
        <v>0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</row>
    <row r="42" ht="15.75" customHeight="1" spans="1:24">
      <c r="A42" s="23">
        <v>210303000</v>
      </c>
      <c r="B42" s="26" t="s">
        <v>1207</v>
      </c>
      <c r="C42" s="24">
        <f t="shared" si="0"/>
        <v>0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</row>
    <row r="43" ht="15.75" customHeight="1" spans="1:24">
      <c r="A43" s="23">
        <v>210304000</v>
      </c>
      <c r="B43" s="26" t="s">
        <v>1232</v>
      </c>
      <c r="C43" s="24">
        <f t="shared" si="0"/>
        <v>0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</row>
    <row r="44" ht="15.75" customHeight="1" spans="1:24">
      <c r="A44" s="23">
        <v>210311000</v>
      </c>
      <c r="B44" s="26" t="s">
        <v>1233</v>
      </c>
      <c r="C44" s="24">
        <f t="shared" si="0"/>
        <v>0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</row>
    <row r="45" ht="15.75" customHeight="1" spans="1:24">
      <c r="A45" s="23">
        <v>210381000</v>
      </c>
      <c r="B45" s="26" t="s">
        <v>1234</v>
      </c>
      <c r="C45" s="24">
        <f t="shared" si="0"/>
        <v>0</v>
      </c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</row>
    <row r="46" ht="15.75" customHeight="1" spans="1:24">
      <c r="A46" s="23">
        <v>210321000</v>
      </c>
      <c r="B46" s="26" t="s">
        <v>1235</v>
      </c>
      <c r="C46" s="24">
        <f t="shared" si="0"/>
        <v>0</v>
      </c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</row>
    <row r="47" ht="15.75" customHeight="1" spans="1:24">
      <c r="A47" s="23">
        <v>210323000</v>
      </c>
      <c r="B47" s="26" t="s">
        <v>1236</v>
      </c>
      <c r="C47" s="24">
        <f t="shared" si="0"/>
        <v>0</v>
      </c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</row>
    <row r="48" ht="15.75" customHeight="1" spans="1:24">
      <c r="A48" s="23">
        <v>210499000</v>
      </c>
      <c r="B48" s="26" t="s">
        <v>1237</v>
      </c>
      <c r="C48" s="24">
        <f t="shared" si="0"/>
        <v>0</v>
      </c>
      <c r="D48" s="24">
        <f t="shared" ref="D48:X48" si="9">SUM(D49:D50)</f>
        <v>0</v>
      </c>
      <c r="E48" s="24">
        <f t="shared" si="9"/>
        <v>0</v>
      </c>
      <c r="F48" s="24">
        <f t="shared" si="9"/>
        <v>0</v>
      </c>
      <c r="G48" s="24">
        <f t="shared" si="9"/>
        <v>0</v>
      </c>
      <c r="H48" s="24">
        <f t="shared" si="9"/>
        <v>0</v>
      </c>
      <c r="I48" s="24">
        <f t="shared" si="9"/>
        <v>0</v>
      </c>
      <c r="J48" s="24">
        <f t="shared" si="9"/>
        <v>0</v>
      </c>
      <c r="K48" s="24">
        <f t="shared" si="9"/>
        <v>0</v>
      </c>
      <c r="L48" s="24">
        <f t="shared" si="9"/>
        <v>0</v>
      </c>
      <c r="M48" s="24">
        <f t="shared" si="9"/>
        <v>0</v>
      </c>
      <c r="N48" s="24">
        <f t="shared" si="9"/>
        <v>0</v>
      </c>
      <c r="O48" s="24">
        <f t="shared" si="9"/>
        <v>0</v>
      </c>
      <c r="P48" s="24">
        <f t="shared" si="9"/>
        <v>0</v>
      </c>
      <c r="Q48" s="24">
        <f t="shared" si="9"/>
        <v>0</v>
      </c>
      <c r="R48" s="24">
        <f t="shared" si="9"/>
        <v>0</v>
      </c>
      <c r="S48" s="24">
        <f t="shared" si="9"/>
        <v>0</v>
      </c>
      <c r="T48" s="24">
        <f t="shared" si="9"/>
        <v>0</v>
      </c>
      <c r="U48" s="24">
        <f t="shared" si="9"/>
        <v>0</v>
      </c>
      <c r="V48" s="24">
        <f t="shared" si="9"/>
        <v>0</v>
      </c>
      <c r="W48" s="24">
        <f t="shared" si="9"/>
        <v>0</v>
      </c>
      <c r="X48" s="24">
        <f t="shared" si="9"/>
        <v>0</v>
      </c>
    </row>
    <row r="49" ht="15.75" customHeight="1" spans="1:24">
      <c r="A49" s="23">
        <v>210400000</v>
      </c>
      <c r="B49" s="26" t="s">
        <v>1201</v>
      </c>
      <c r="C49" s="24">
        <f t="shared" si="0"/>
        <v>0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</row>
    <row r="50" ht="15.75" customHeight="1" spans="1:24">
      <c r="A50" s="23">
        <v>210498000</v>
      </c>
      <c r="B50" s="26" t="s">
        <v>1204</v>
      </c>
      <c r="C50" s="24">
        <f t="shared" si="0"/>
        <v>0</v>
      </c>
      <c r="D50" s="24">
        <f t="shared" ref="D50:X50" si="10">SUM(D51:D57)</f>
        <v>0</v>
      </c>
      <c r="E50" s="24">
        <f t="shared" si="10"/>
        <v>0</v>
      </c>
      <c r="F50" s="24">
        <f t="shared" si="10"/>
        <v>0</v>
      </c>
      <c r="G50" s="24">
        <f t="shared" si="10"/>
        <v>0</v>
      </c>
      <c r="H50" s="24">
        <f t="shared" si="10"/>
        <v>0</v>
      </c>
      <c r="I50" s="24">
        <f t="shared" si="10"/>
        <v>0</v>
      </c>
      <c r="J50" s="24">
        <f t="shared" si="10"/>
        <v>0</v>
      </c>
      <c r="K50" s="24">
        <f t="shared" si="10"/>
        <v>0</v>
      </c>
      <c r="L50" s="24">
        <f t="shared" si="10"/>
        <v>0</v>
      </c>
      <c r="M50" s="24">
        <f t="shared" si="10"/>
        <v>0</v>
      </c>
      <c r="N50" s="24">
        <f t="shared" si="10"/>
        <v>0</v>
      </c>
      <c r="O50" s="24">
        <f t="shared" si="10"/>
        <v>0</v>
      </c>
      <c r="P50" s="24">
        <f t="shared" si="10"/>
        <v>0</v>
      </c>
      <c r="Q50" s="24">
        <f t="shared" si="10"/>
        <v>0</v>
      </c>
      <c r="R50" s="24">
        <f t="shared" si="10"/>
        <v>0</v>
      </c>
      <c r="S50" s="24">
        <f t="shared" si="10"/>
        <v>0</v>
      </c>
      <c r="T50" s="24">
        <f t="shared" si="10"/>
        <v>0</v>
      </c>
      <c r="U50" s="24">
        <f t="shared" si="10"/>
        <v>0</v>
      </c>
      <c r="V50" s="24">
        <f t="shared" si="10"/>
        <v>0</v>
      </c>
      <c r="W50" s="24">
        <f t="shared" si="10"/>
        <v>0</v>
      </c>
      <c r="X50" s="24">
        <f t="shared" si="10"/>
        <v>0</v>
      </c>
    </row>
    <row r="51" ht="15.75" customHeight="1" spans="1:24">
      <c r="A51" s="23">
        <v>210421000</v>
      </c>
      <c r="B51" s="26" t="s">
        <v>1238</v>
      </c>
      <c r="C51" s="24">
        <f t="shared" si="0"/>
        <v>0</v>
      </c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</row>
    <row r="52" ht="15.75" customHeight="1" spans="1:24">
      <c r="A52" s="23">
        <v>210423000</v>
      </c>
      <c r="B52" s="26" t="s">
        <v>1239</v>
      </c>
      <c r="C52" s="24">
        <f t="shared" si="0"/>
        <v>0</v>
      </c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</row>
    <row r="53" ht="15.75" customHeight="1" spans="1:24">
      <c r="A53" s="23">
        <v>210422000</v>
      </c>
      <c r="B53" s="26" t="s">
        <v>1240</v>
      </c>
      <c r="C53" s="24">
        <f t="shared" si="0"/>
        <v>0</v>
      </c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</row>
    <row r="54" ht="15.75" customHeight="1" spans="1:24">
      <c r="A54" s="23">
        <v>210411000</v>
      </c>
      <c r="B54" s="26" t="s">
        <v>1241</v>
      </c>
      <c r="C54" s="24">
        <f t="shared" si="0"/>
        <v>0</v>
      </c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</row>
    <row r="55" ht="15.75" customHeight="1" spans="1:24">
      <c r="A55" s="23">
        <v>210402000</v>
      </c>
      <c r="B55" s="26" t="s">
        <v>1242</v>
      </c>
      <c r="C55" s="24">
        <f t="shared" si="0"/>
        <v>0</v>
      </c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</row>
    <row r="56" ht="15.75" customHeight="1" spans="1:24">
      <c r="A56" s="23">
        <v>210403000</v>
      </c>
      <c r="B56" s="26" t="s">
        <v>1243</v>
      </c>
      <c r="C56" s="24">
        <f t="shared" si="0"/>
        <v>0</v>
      </c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</row>
    <row r="57" ht="15.75" customHeight="1" spans="1:24">
      <c r="A57" s="23">
        <v>210404000</v>
      </c>
      <c r="B57" s="26" t="s">
        <v>1244</v>
      </c>
      <c r="C57" s="24">
        <f t="shared" si="0"/>
        <v>0</v>
      </c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</row>
    <row r="58" ht="15.75" customHeight="1" spans="1:24">
      <c r="A58" s="23">
        <v>210599000</v>
      </c>
      <c r="B58" s="26" t="s">
        <v>1245</v>
      </c>
      <c r="C58" s="24">
        <f t="shared" si="0"/>
        <v>0</v>
      </c>
      <c r="D58" s="24">
        <f t="shared" ref="D58:X58" si="11">SUM(D59:D60)</f>
        <v>0</v>
      </c>
      <c r="E58" s="24">
        <f t="shared" si="11"/>
        <v>0</v>
      </c>
      <c r="F58" s="24">
        <f t="shared" si="11"/>
        <v>0</v>
      </c>
      <c r="G58" s="24">
        <f t="shared" si="11"/>
        <v>0</v>
      </c>
      <c r="H58" s="24">
        <f t="shared" si="11"/>
        <v>0</v>
      </c>
      <c r="I58" s="24">
        <f t="shared" si="11"/>
        <v>0</v>
      </c>
      <c r="J58" s="24">
        <f t="shared" si="11"/>
        <v>0</v>
      </c>
      <c r="K58" s="24">
        <f t="shared" si="11"/>
        <v>0</v>
      </c>
      <c r="L58" s="24">
        <f t="shared" si="11"/>
        <v>0</v>
      </c>
      <c r="M58" s="24">
        <f t="shared" si="11"/>
        <v>0</v>
      </c>
      <c r="N58" s="24">
        <f t="shared" si="11"/>
        <v>0</v>
      </c>
      <c r="O58" s="24">
        <f t="shared" si="11"/>
        <v>0</v>
      </c>
      <c r="P58" s="24">
        <f t="shared" si="11"/>
        <v>0</v>
      </c>
      <c r="Q58" s="24">
        <f t="shared" si="11"/>
        <v>0</v>
      </c>
      <c r="R58" s="24">
        <f t="shared" si="11"/>
        <v>0</v>
      </c>
      <c r="S58" s="24">
        <f t="shared" si="11"/>
        <v>0</v>
      </c>
      <c r="T58" s="24">
        <f t="shared" si="11"/>
        <v>0</v>
      </c>
      <c r="U58" s="24">
        <f t="shared" si="11"/>
        <v>0</v>
      </c>
      <c r="V58" s="24">
        <f t="shared" si="11"/>
        <v>0</v>
      </c>
      <c r="W58" s="24">
        <f t="shared" si="11"/>
        <v>0</v>
      </c>
      <c r="X58" s="24">
        <f t="shared" si="11"/>
        <v>0</v>
      </c>
    </row>
    <row r="59" ht="15.75" customHeight="1" spans="1:24">
      <c r="A59" s="23">
        <v>210500000</v>
      </c>
      <c r="B59" s="26" t="s">
        <v>1201</v>
      </c>
      <c r="C59" s="24">
        <f t="shared" si="0"/>
        <v>0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</row>
    <row r="60" ht="15.75" customHeight="1" spans="1:24">
      <c r="A60" s="23">
        <v>210598000</v>
      </c>
      <c r="B60" s="26" t="s">
        <v>1204</v>
      </c>
      <c r="C60" s="24">
        <f t="shared" si="0"/>
        <v>0</v>
      </c>
      <c r="D60" s="24">
        <f t="shared" ref="D60:X60" si="12">SUM(D61:D66)</f>
        <v>0</v>
      </c>
      <c r="E60" s="24">
        <f t="shared" si="12"/>
        <v>0</v>
      </c>
      <c r="F60" s="24">
        <f t="shared" si="12"/>
        <v>0</v>
      </c>
      <c r="G60" s="24">
        <f t="shared" si="12"/>
        <v>0</v>
      </c>
      <c r="H60" s="24">
        <f t="shared" si="12"/>
        <v>0</v>
      </c>
      <c r="I60" s="24">
        <f t="shared" si="12"/>
        <v>0</v>
      </c>
      <c r="J60" s="24">
        <f t="shared" si="12"/>
        <v>0</v>
      </c>
      <c r="K60" s="24">
        <f t="shared" si="12"/>
        <v>0</v>
      </c>
      <c r="L60" s="24">
        <f t="shared" si="12"/>
        <v>0</v>
      </c>
      <c r="M60" s="24">
        <f t="shared" si="12"/>
        <v>0</v>
      </c>
      <c r="N60" s="24">
        <f t="shared" si="12"/>
        <v>0</v>
      </c>
      <c r="O60" s="24">
        <f t="shared" si="12"/>
        <v>0</v>
      </c>
      <c r="P60" s="24">
        <f t="shared" si="12"/>
        <v>0</v>
      </c>
      <c r="Q60" s="24">
        <f t="shared" si="12"/>
        <v>0</v>
      </c>
      <c r="R60" s="24">
        <f t="shared" si="12"/>
        <v>0</v>
      </c>
      <c r="S60" s="24">
        <f t="shared" si="12"/>
        <v>0</v>
      </c>
      <c r="T60" s="24">
        <f t="shared" si="12"/>
        <v>0</v>
      </c>
      <c r="U60" s="24">
        <f t="shared" si="12"/>
        <v>0</v>
      </c>
      <c r="V60" s="24">
        <f t="shared" si="12"/>
        <v>0</v>
      </c>
      <c r="W60" s="24">
        <f t="shared" si="12"/>
        <v>0</v>
      </c>
      <c r="X60" s="24">
        <f t="shared" si="12"/>
        <v>0</v>
      </c>
    </row>
    <row r="61" ht="15.75" customHeight="1" spans="1:24">
      <c r="A61" s="23">
        <v>210502000</v>
      </c>
      <c r="B61" s="26" t="s">
        <v>1246</v>
      </c>
      <c r="C61" s="24">
        <f t="shared" si="0"/>
        <v>0</v>
      </c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</row>
    <row r="62" ht="15.75" customHeight="1" spans="1:24">
      <c r="A62" s="23">
        <v>210504000</v>
      </c>
      <c r="B62" s="26" t="s">
        <v>1247</v>
      </c>
      <c r="C62" s="24">
        <f t="shared" si="0"/>
        <v>0</v>
      </c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</row>
    <row r="63" ht="15.75" customHeight="1" spans="1:24">
      <c r="A63" s="23">
        <v>210503000</v>
      </c>
      <c r="B63" s="26" t="s">
        <v>1248</v>
      </c>
      <c r="C63" s="24">
        <f t="shared" si="0"/>
        <v>0</v>
      </c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</row>
    <row r="64" ht="15.75" customHeight="1" spans="1:24">
      <c r="A64" s="23">
        <v>210505000</v>
      </c>
      <c r="B64" s="26" t="s">
        <v>1249</v>
      </c>
      <c r="C64" s="24">
        <f t="shared" si="0"/>
        <v>0</v>
      </c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</row>
    <row r="65" ht="15.75" customHeight="1" spans="1:24">
      <c r="A65" s="23">
        <v>210521000</v>
      </c>
      <c r="B65" s="26" t="s">
        <v>1250</v>
      </c>
      <c r="C65" s="24">
        <f t="shared" si="0"/>
        <v>0</v>
      </c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</row>
    <row r="66" ht="15.75" customHeight="1" spans="1:24">
      <c r="A66" s="23">
        <v>210522000</v>
      </c>
      <c r="B66" s="26" t="s">
        <v>1251</v>
      </c>
      <c r="C66" s="24">
        <f t="shared" si="0"/>
        <v>0</v>
      </c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</row>
    <row r="67" ht="15.75" customHeight="1" spans="1:24">
      <c r="A67" s="23">
        <v>210699000</v>
      </c>
      <c r="B67" s="26" t="s">
        <v>1252</v>
      </c>
      <c r="C67" s="24">
        <f t="shared" si="0"/>
        <v>0</v>
      </c>
      <c r="D67" s="24">
        <f t="shared" ref="D67:X67" si="13">SUM(D68:D69)</f>
        <v>0</v>
      </c>
      <c r="E67" s="24">
        <f t="shared" si="13"/>
        <v>0</v>
      </c>
      <c r="F67" s="24">
        <f t="shared" si="13"/>
        <v>0</v>
      </c>
      <c r="G67" s="24">
        <f t="shared" si="13"/>
        <v>0</v>
      </c>
      <c r="H67" s="24">
        <f t="shared" si="13"/>
        <v>0</v>
      </c>
      <c r="I67" s="24">
        <f t="shared" si="13"/>
        <v>0</v>
      </c>
      <c r="J67" s="24">
        <f t="shared" si="13"/>
        <v>0</v>
      </c>
      <c r="K67" s="24">
        <f t="shared" si="13"/>
        <v>0</v>
      </c>
      <c r="L67" s="24">
        <f t="shared" si="13"/>
        <v>0</v>
      </c>
      <c r="M67" s="24">
        <f t="shared" si="13"/>
        <v>0</v>
      </c>
      <c r="N67" s="24">
        <f t="shared" si="13"/>
        <v>0</v>
      </c>
      <c r="O67" s="24">
        <f t="shared" si="13"/>
        <v>0</v>
      </c>
      <c r="P67" s="24">
        <f t="shared" si="13"/>
        <v>0</v>
      </c>
      <c r="Q67" s="24">
        <f t="shared" si="13"/>
        <v>0</v>
      </c>
      <c r="R67" s="24">
        <f t="shared" si="13"/>
        <v>0</v>
      </c>
      <c r="S67" s="24">
        <f t="shared" si="13"/>
        <v>0</v>
      </c>
      <c r="T67" s="24">
        <f t="shared" si="13"/>
        <v>0</v>
      </c>
      <c r="U67" s="24">
        <f t="shared" si="13"/>
        <v>0</v>
      </c>
      <c r="V67" s="24">
        <f t="shared" si="13"/>
        <v>0</v>
      </c>
      <c r="W67" s="24">
        <f t="shared" si="13"/>
        <v>0</v>
      </c>
      <c r="X67" s="24">
        <f t="shared" si="13"/>
        <v>0</v>
      </c>
    </row>
    <row r="68" ht="15.75" customHeight="1" spans="1:24">
      <c r="A68" s="23">
        <v>210600000</v>
      </c>
      <c r="B68" s="26" t="s">
        <v>1201</v>
      </c>
      <c r="C68" s="24">
        <f t="shared" si="0"/>
        <v>0</v>
      </c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</row>
    <row r="69" ht="15.75" customHeight="1" spans="1:24">
      <c r="A69" s="23">
        <v>210698000</v>
      </c>
      <c r="B69" s="26" t="s">
        <v>1204</v>
      </c>
      <c r="C69" s="24">
        <f t="shared" si="0"/>
        <v>0</v>
      </c>
      <c r="D69" s="24">
        <f t="shared" ref="D69:X69" si="14">SUM(D70:D75)</f>
        <v>0</v>
      </c>
      <c r="E69" s="24">
        <f t="shared" si="14"/>
        <v>0</v>
      </c>
      <c r="F69" s="24">
        <f t="shared" si="14"/>
        <v>0</v>
      </c>
      <c r="G69" s="24">
        <f t="shared" si="14"/>
        <v>0</v>
      </c>
      <c r="H69" s="24">
        <f t="shared" si="14"/>
        <v>0</v>
      </c>
      <c r="I69" s="24">
        <f t="shared" si="14"/>
        <v>0</v>
      </c>
      <c r="J69" s="24">
        <f t="shared" si="14"/>
        <v>0</v>
      </c>
      <c r="K69" s="24">
        <f t="shared" si="14"/>
        <v>0</v>
      </c>
      <c r="L69" s="24">
        <f t="shared" si="14"/>
        <v>0</v>
      </c>
      <c r="M69" s="24">
        <f t="shared" si="14"/>
        <v>0</v>
      </c>
      <c r="N69" s="24">
        <f t="shared" si="14"/>
        <v>0</v>
      </c>
      <c r="O69" s="24">
        <f t="shared" si="14"/>
        <v>0</v>
      </c>
      <c r="P69" s="24">
        <f t="shared" si="14"/>
        <v>0</v>
      </c>
      <c r="Q69" s="24">
        <f t="shared" si="14"/>
        <v>0</v>
      </c>
      <c r="R69" s="24">
        <f t="shared" si="14"/>
        <v>0</v>
      </c>
      <c r="S69" s="24">
        <f t="shared" si="14"/>
        <v>0</v>
      </c>
      <c r="T69" s="24">
        <f t="shared" si="14"/>
        <v>0</v>
      </c>
      <c r="U69" s="24">
        <f t="shared" si="14"/>
        <v>0</v>
      </c>
      <c r="V69" s="24">
        <f t="shared" si="14"/>
        <v>0</v>
      </c>
      <c r="W69" s="24">
        <f t="shared" si="14"/>
        <v>0</v>
      </c>
      <c r="X69" s="24">
        <f t="shared" si="14"/>
        <v>0</v>
      </c>
    </row>
    <row r="70" ht="15.75" customHeight="1" spans="1:24">
      <c r="A70" s="23">
        <v>210681000</v>
      </c>
      <c r="B70" s="26" t="s">
        <v>1253</v>
      </c>
      <c r="C70" s="24">
        <f t="shared" ref="C70:C133" si="15">SUM(D70:X70)</f>
        <v>0</v>
      </c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</row>
    <row r="71" ht="15.75" customHeight="1" spans="1:24">
      <c r="A71" s="23">
        <v>210682000</v>
      </c>
      <c r="B71" s="26" t="s">
        <v>1254</v>
      </c>
      <c r="C71" s="24">
        <f t="shared" si="15"/>
        <v>0</v>
      </c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</row>
    <row r="72" ht="15.75" customHeight="1" spans="1:24">
      <c r="A72" s="23">
        <v>210624000</v>
      </c>
      <c r="B72" s="26" t="s">
        <v>1255</v>
      </c>
      <c r="C72" s="24">
        <f t="shared" si="15"/>
        <v>0</v>
      </c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</row>
    <row r="73" ht="15.75" customHeight="1" spans="1:24">
      <c r="A73" s="23">
        <v>210604000</v>
      </c>
      <c r="B73" s="26" t="s">
        <v>1256</v>
      </c>
      <c r="C73" s="24">
        <f t="shared" si="15"/>
        <v>0</v>
      </c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</row>
    <row r="74" ht="15.75" customHeight="1" spans="1:24">
      <c r="A74" s="23">
        <v>210603000</v>
      </c>
      <c r="B74" s="26" t="s">
        <v>1257</v>
      </c>
      <c r="C74" s="24">
        <f t="shared" si="15"/>
        <v>0</v>
      </c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</row>
    <row r="75" ht="15.75" customHeight="1" spans="1:24">
      <c r="A75" s="23">
        <v>210602000</v>
      </c>
      <c r="B75" s="26" t="s">
        <v>1258</v>
      </c>
      <c r="C75" s="24">
        <f t="shared" si="15"/>
        <v>0</v>
      </c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</row>
    <row r="76" ht="15.75" customHeight="1" spans="1:24">
      <c r="A76" s="23">
        <v>210799000</v>
      </c>
      <c r="B76" s="26" t="s">
        <v>1259</v>
      </c>
      <c r="C76" s="24">
        <f t="shared" si="15"/>
        <v>0</v>
      </c>
      <c r="D76" s="24">
        <f t="shared" ref="D76:X76" si="16">SUM(D77:D78)</f>
        <v>0</v>
      </c>
      <c r="E76" s="24">
        <f t="shared" si="16"/>
        <v>0</v>
      </c>
      <c r="F76" s="24">
        <f t="shared" si="16"/>
        <v>0</v>
      </c>
      <c r="G76" s="24">
        <f t="shared" si="16"/>
        <v>0</v>
      </c>
      <c r="H76" s="24">
        <f t="shared" si="16"/>
        <v>0</v>
      </c>
      <c r="I76" s="24">
        <f t="shared" si="16"/>
        <v>0</v>
      </c>
      <c r="J76" s="24">
        <f t="shared" si="16"/>
        <v>0</v>
      </c>
      <c r="K76" s="24">
        <f t="shared" si="16"/>
        <v>0</v>
      </c>
      <c r="L76" s="24">
        <f t="shared" si="16"/>
        <v>0</v>
      </c>
      <c r="M76" s="24">
        <f t="shared" si="16"/>
        <v>0</v>
      </c>
      <c r="N76" s="24">
        <f t="shared" si="16"/>
        <v>0</v>
      </c>
      <c r="O76" s="24">
        <f t="shared" si="16"/>
        <v>0</v>
      </c>
      <c r="P76" s="24">
        <f t="shared" si="16"/>
        <v>0</v>
      </c>
      <c r="Q76" s="24">
        <f t="shared" si="16"/>
        <v>0</v>
      </c>
      <c r="R76" s="24">
        <f t="shared" si="16"/>
        <v>0</v>
      </c>
      <c r="S76" s="24">
        <f t="shared" si="16"/>
        <v>0</v>
      </c>
      <c r="T76" s="24">
        <f t="shared" si="16"/>
        <v>0</v>
      </c>
      <c r="U76" s="24">
        <f t="shared" si="16"/>
        <v>0</v>
      </c>
      <c r="V76" s="24">
        <f t="shared" si="16"/>
        <v>0</v>
      </c>
      <c r="W76" s="24">
        <f t="shared" si="16"/>
        <v>0</v>
      </c>
      <c r="X76" s="24">
        <f t="shared" si="16"/>
        <v>0</v>
      </c>
    </row>
    <row r="77" ht="15.75" customHeight="1" spans="1:24">
      <c r="A77" s="23">
        <v>210700000</v>
      </c>
      <c r="B77" s="26" t="s">
        <v>1201</v>
      </c>
      <c r="C77" s="24">
        <f t="shared" si="15"/>
        <v>0</v>
      </c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</row>
    <row r="78" ht="15.75" customHeight="1" spans="1:24">
      <c r="A78" s="23">
        <v>210798000</v>
      </c>
      <c r="B78" s="26" t="s">
        <v>1204</v>
      </c>
      <c r="C78" s="24">
        <f t="shared" si="15"/>
        <v>0</v>
      </c>
      <c r="D78" s="24">
        <f t="shared" ref="D78:X78" si="17">SUM(D79:D85)</f>
        <v>0</v>
      </c>
      <c r="E78" s="24">
        <f t="shared" si="17"/>
        <v>0</v>
      </c>
      <c r="F78" s="24">
        <f t="shared" si="17"/>
        <v>0</v>
      </c>
      <c r="G78" s="24">
        <f t="shared" si="17"/>
        <v>0</v>
      </c>
      <c r="H78" s="24">
        <f t="shared" si="17"/>
        <v>0</v>
      </c>
      <c r="I78" s="24">
        <f t="shared" si="17"/>
        <v>0</v>
      </c>
      <c r="J78" s="24">
        <f t="shared" si="17"/>
        <v>0</v>
      </c>
      <c r="K78" s="24">
        <f t="shared" si="17"/>
        <v>0</v>
      </c>
      <c r="L78" s="24">
        <f t="shared" si="17"/>
        <v>0</v>
      </c>
      <c r="M78" s="24">
        <f t="shared" si="17"/>
        <v>0</v>
      </c>
      <c r="N78" s="24">
        <f t="shared" si="17"/>
        <v>0</v>
      </c>
      <c r="O78" s="24">
        <f t="shared" si="17"/>
        <v>0</v>
      </c>
      <c r="P78" s="24">
        <f t="shared" si="17"/>
        <v>0</v>
      </c>
      <c r="Q78" s="24">
        <f t="shared" si="17"/>
        <v>0</v>
      </c>
      <c r="R78" s="24">
        <f t="shared" si="17"/>
        <v>0</v>
      </c>
      <c r="S78" s="24">
        <f t="shared" si="17"/>
        <v>0</v>
      </c>
      <c r="T78" s="24">
        <f t="shared" si="17"/>
        <v>0</v>
      </c>
      <c r="U78" s="24">
        <f t="shared" si="17"/>
        <v>0</v>
      </c>
      <c r="V78" s="24">
        <f t="shared" si="17"/>
        <v>0</v>
      </c>
      <c r="W78" s="24">
        <f t="shared" si="17"/>
        <v>0</v>
      </c>
      <c r="X78" s="24">
        <f t="shared" si="17"/>
        <v>0</v>
      </c>
    </row>
    <row r="79" ht="15.75" customHeight="1" spans="1:24">
      <c r="A79" s="23">
        <v>210781000</v>
      </c>
      <c r="B79" s="26" t="s">
        <v>1260</v>
      </c>
      <c r="C79" s="24">
        <f t="shared" si="15"/>
        <v>0</v>
      </c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</row>
    <row r="80" ht="15.75" customHeight="1" spans="1:24">
      <c r="A80" s="23">
        <v>210727000</v>
      </c>
      <c r="B80" s="26" t="s">
        <v>1261</v>
      </c>
      <c r="C80" s="24">
        <f t="shared" si="15"/>
        <v>0</v>
      </c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</row>
    <row r="81" ht="15.75" customHeight="1" spans="1:24">
      <c r="A81" s="23">
        <v>210782000</v>
      </c>
      <c r="B81" s="26" t="s">
        <v>1262</v>
      </c>
      <c r="C81" s="24">
        <f t="shared" si="15"/>
        <v>0</v>
      </c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</row>
    <row r="82" ht="15.75" customHeight="1" spans="1:24">
      <c r="A82" s="23">
        <v>210726000</v>
      </c>
      <c r="B82" s="26" t="s">
        <v>1263</v>
      </c>
      <c r="C82" s="24">
        <f t="shared" si="15"/>
        <v>0</v>
      </c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</row>
    <row r="83" ht="15.75" customHeight="1" spans="1:24">
      <c r="A83" s="23">
        <v>210702000</v>
      </c>
      <c r="B83" s="26" t="s">
        <v>1264</v>
      </c>
      <c r="C83" s="24">
        <f t="shared" si="15"/>
        <v>0</v>
      </c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</row>
    <row r="84" ht="15.75" customHeight="1" spans="1:24">
      <c r="A84" s="23">
        <v>210703000</v>
      </c>
      <c r="B84" s="26" t="s">
        <v>1265</v>
      </c>
      <c r="C84" s="24">
        <f t="shared" si="15"/>
        <v>0</v>
      </c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</row>
    <row r="85" ht="15.75" customHeight="1" spans="1:24">
      <c r="A85" s="23">
        <v>210711000</v>
      </c>
      <c r="B85" s="26" t="s">
        <v>1266</v>
      </c>
      <c r="C85" s="24">
        <f t="shared" si="15"/>
        <v>0</v>
      </c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</row>
    <row r="86" ht="15.75" customHeight="1" spans="1:24">
      <c r="A86" s="23">
        <v>210899000</v>
      </c>
      <c r="B86" s="26" t="s">
        <v>1267</v>
      </c>
      <c r="C86" s="24">
        <f t="shared" si="15"/>
        <v>0</v>
      </c>
      <c r="D86" s="24">
        <f t="shared" ref="D86:X86" si="18">SUM(D87:D88)</f>
        <v>0</v>
      </c>
      <c r="E86" s="24">
        <f t="shared" si="18"/>
        <v>0</v>
      </c>
      <c r="F86" s="24">
        <f t="shared" si="18"/>
        <v>0</v>
      </c>
      <c r="G86" s="24">
        <f t="shared" si="18"/>
        <v>0</v>
      </c>
      <c r="H86" s="24">
        <f t="shared" si="18"/>
        <v>0</v>
      </c>
      <c r="I86" s="24">
        <f t="shared" si="18"/>
        <v>0</v>
      </c>
      <c r="J86" s="24">
        <f t="shared" si="18"/>
        <v>0</v>
      </c>
      <c r="K86" s="24">
        <f t="shared" si="18"/>
        <v>0</v>
      </c>
      <c r="L86" s="24">
        <f t="shared" si="18"/>
        <v>0</v>
      </c>
      <c r="M86" s="24">
        <f t="shared" si="18"/>
        <v>0</v>
      </c>
      <c r="N86" s="24">
        <f t="shared" si="18"/>
        <v>0</v>
      </c>
      <c r="O86" s="24">
        <f t="shared" si="18"/>
        <v>0</v>
      </c>
      <c r="P86" s="24">
        <f t="shared" si="18"/>
        <v>0</v>
      </c>
      <c r="Q86" s="24">
        <f t="shared" si="18"/>
        <v>0</v>
      </c>
      <c r="R86" s="24">
        <f t="shared" si="18"/>
        <v>0</v>
      </c>
      <c r="S86" s="24">
        <f t="shared" si="18"/>
        <v>0</v>
      </c>
      <c r="T86" s="24">
        <f t="shared" si="18"/>
        <v>0</v>
      </c>
      <c r="U86" s="24">
        <f t="shared" si="18"/>
        <v>0</v>
      </c>
      <c r="V86" s="24">
        <f t="shared" si="18"/>
        <v>0</v>
      </c>
      <c r="W86" s="24">
        <f t="shared" si="18"/>
        <v>0</v>
      </c>
      <c r="X86" s="24">
        <f t="shared" si="18"/>
        <v>0</v>
      </c>
    </row>
    <row r="87" ht="15.75" customHeight="1" spans="1:24">
      <c r="A87" s="23">
        <v>210800000</v>
      </c>
      <c r="B87" s="26" t="s">
        <v>1201</v>
      </c>
      <c r="C87" s="24">
        <f t="shared" si="15"/>
        <v>0</v>
      </c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</row>
    <row r="88" ht="15.75" customHeight="1" spans="1:24">
      <c r="A88" s="23">
        <v>210898000</v>
      </c>
      <c r="B88" s="26" t="s">
        <v>1204</v>
      </c>
      <c r="C88" s="24">
        <f t="shared" si="15"/>
        <v>0</v>
      </c>
      <c r="D88" s="24">
        <f t="shared" ref="D88:X88" si="19">SUM(D89:D94)</f>
        <v>0</v>
      </c>
      <c r="E88" s="24">
        <f t="shared" si="19"/>
        <v>0</v>
      </c>
      <c r="F88" s="24">
        <f t="shared" si="19"/>
        <v>0</v>
      </c>
      <c r="G88" s="24">
        <f t="shared" si="19"/>
        <v>0</v>
      </c>
      <c r="H88" s="24">
        <f t="shared" si="19"/>
        <v>0</v>
      </c>
      <c r="I88" s="24">
        <f t="shared" si="19"/>
        <v>0</v>
      </c>
      <c r="J88" s="24">
        <f t="shared" si="19"/>
        <v>0</v>
      </c>
      <c r="K88" s="24">
        <f t="shared" si="19"/>
        <v>0</v>
      </c>
      <c r="L88" s="24">
        <f t="shared" si="19"/>
        <v>0</v>
      </c>
      <c r="M88" s="24">
        <f t="shared" si="19"/>
        <v>0</v>
      </c>
      <c r="N88" s="24">
        <f t="shared" si="19"/>
        <v>0</v>
      </c>
      <c r="O88" s="24">
        <f t="shared" si="19"/>
        <v>0</v>
      </c>
      <c r="P88" s="24">
        <f t="shared" si="19"/>
        <v>0</v>
      </c>
      <c r="Q88" s="24">
        <f t="shared" si="19"/>
        <v>0</v>
      </c>
      <c r="R88" s="24">
        <f t="shared" si="19"/>
        <v>0</v>
      </c>
      <c r="S88" s="24">
        <f t="shared" si="19"/>
        <v>0</v>
      </c>
      <c r="T88" s="24">
        <f t="shared" si="19"/>
        <v>0</v>
      </c>
      <c r="U88" s="24">
        <f t="shared" si="19"/>
        <v>0</v>
      </c>
      <c r="V88" s="24">
        <f t="shared" si="19"/>
        <v>0</v>
      </c>
      <c r="W88" s="24">
        <f t="shared" si="19"/>
        <v>0</v>
      </c>
      <c r="X88" s="24">
        <f t="shared" si="19"/>
        <v>0</v>
      </c>
    </row>
    <row r="89" ht="15.75" customHeight="1" spans="1:24">
      <c r="A89" s="23">
        <v>210881000</v>
      </c>
      <c r="B89" s="26" t="s">
        <v>1268</v>
      </c>
      <c r="C89" s="24">
        <f t="shared" si="15"/>
        <v>0</v>
      </c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</row>
    <row r="90" ht="15.75" customHeight="1" spans="1:24">
      <c r="A90" s="23">
        <v>210882000</v>
      </c>
      <c r="B90" s="26" t="s">
        <v>1269</v>
      </c>
      <c r="C90" s="24">
        <f t="shared" si="15"/>
        <v>0</v>
      </c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</row>
    <row r="91" ht="15.75" customHeight="1" spans="1:24">
      <c r="A91" s="23">
        <v>210811000</v>
      </c>
      <c r="B91" s="26" t="s">
        <v>1270</v>
      </c>
      <c r="C91" s="24">
        <f t="shared" si="15"/>
        <v>0</v>
      </c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</row>
    <row r="92" ht="15.75" customHeight="1" spans="1:24">
      <c r="A92" s="23">
        <v>210804000</v>
      </c>
      <c r="B92" s="26" t="s">
        <v>1271</v>
      </c>
      <c r="C92" s="24">
        <f t="shared" si="15"/>
        <v>0</v>
      </c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</row>
    <row r="93" ht="15.75" customHeight="1" spans="1:24">
      <c r="A93" s="23">
        <v>210802000</v>
      </c>
      <c r="B93" s="26" t="s">
        <v>1272</v>
      </c>
      <c r="C93" s="24">
        <f t="shared" si="15"/>
        <v>0</v>
      </c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</row>
    <row r="94" ht="15.75" customHeight="1" spans="1:24">
      <c r="A94" s="23">
        <v>210803000</v>
      </c>
      <c r="B94" s="26" t="s">
        <v>1273</v>
      </c>
      <c r="C94" s="24">
        <f t="shared" si="15"/>
        <v>0</v>
      </c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</row>
    <row r="95" ht="15.75" customHeight="1" spans="1:24">
      <c r="A95" s="23">
        <v>210924999</v>
      </c>
      <c r="B95" s="26" t="s">
        <v>1274</v>
      </c>
      <c r="C95" s="24">
        <f t="shared" si="15"/>
        <v>0</v>
      </c>
      <c r="D95" s="24">
        <f t="shared" ref="D95:X95" si="20">SUM(D96:D97)</f>
        <v>0</v>
      </c>
      <c r="E95" s="24">
        <f t="shared" si="20"/>
        <v>0</v>
      </c>
      <c r="F95" s="24">
        <f t="shared" si="20"/>
        <v>0</v>
      </c>
      <c r="G95" s="24">
        <f t="shared" si="20"/>
        <v>0</v>
      </c>
      <c r="H95" s="24">
        <f t="shared" si="20"/>
        <v>0</v>
      </c>
      <c r="I95" s="24">
        <f t="shared" si="20"/>
        <v>0</v>
      </c>
      <c r="J95" s="24">
        <f t="shared" si="20"/>
        <v>0</v>
      </c>
      <c r="K95" s="24">
        <f t="shared" si="20"/>
        <v>0</v>
      </c>
      <c r="L95" s="24">
        <f t="shared" si="20"/>
        <v>0</v>
      </c>
      <c r="M95" s="24">
        <f t="shared" si="20"/>
        <v>0</v>
      </c>
      <c r="N95" s="24">
        <f t="shared" si="20"/>
        <v>0</v>
      </c>
      <c r="O95" s="24">
        <f t="shared" si="20"/>
        <v>0</v>
      </c>
      <c r="P95" s="24">
        <f t="shared" si="20"/>
        <v>0</v>
      </c>
      <c r="Q95" s="24">
        <f t="shared" si="20"/>
        <v>0</v>
      </c>
      <c r="R95" s="24">
        <f t="shared" si="20"/>
        <v>0</v>
      </c>
      <c r="S95" s="24">
        <f t="shared" si="20"/>
        <v>0</v>
      </c>
      <c r="T95" s="24">
        <f t="shared" si="20"/>
        <v>0</v>
      </c>
      <c r="U95" s="24">
        <f t="shared" si="20"/>
        <v>0</v>
      </c>
      <c r="V95" s="24">
        <f t="shared" si="20"/>
        <v>0</v>
      </c>
      <c r="W95" s="24">
        <f t="shared" si="20"/>
        <v>0</v>
      </c>
      <c r="X95" s="24">
        <f t="shared" si="20"/>
        <v>0</v>
      </c>
    </row>
    <row r="96" ht="15.75" customHeight="1" spans="1:24">
      <c r="A96" s="23">
        <v>210900000</v>
      </c>
      <c r="B96" s="26" t="s">
        <v>1201</v>
      </c>
      <c r="C96" s="24">
        <f t="shared" si="15"/>
        <v>0</v>
      </c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</row>
    <row r="97" ht="15.75" customHeight="1" spans="1:24">
      <c r="A97" s="23">
        <v>210998000</v>
      </c>
      <c r="B97" s="26" t="s">
        <v>1204</v>
      </c>
      <c r="C97" s="24">
        <f t="shared" si="15"/>
        <v>0</v>
      </c>
      <c r="D97" s="24">
        <f t="shared" ref="D97:X97" si="21">SUM(D98:D104)</f>
        <v>0</v>
      </c>
      <c r="E97" s="24">
        <f t="shared" si="21"/>
        <v>0</v>
      </c>
      <c r="F97" s="24">
        <f t="shared" si="21"/>
        <v>0</v>
      </c>
      <c r="G97" s="24">
        <f t="shared" si="21"/>
        <v>0</v>
      </c>
      <c r="H97" s="24">
        <f t="shared" si="21"/>
        <v>0</v>
      </c>
      <c r="I97" s="24">
        <f t="shared" si="21"/>
        <v>0</v>
      </c>
      <c r="J97" s="24">
        <f t="shared" si="21"/>
        <v>0</v>
      </c>
      <c r="K97" s="24">
        <f t="shared" si="21"/>
        <v>0</v>
      </c>
      <c r="L97" s="24">
        <f t="shared" si="21"/>
        <v>0</v>
      </c>
      <c r="M97" s="24">
        <f t="shared" si="21"/>
        <v>0</v>
      </c>
      <c r="N97" s="24">
        <f t="shared" si="21"/>
        <v>0</v>
      </c>
      <c r="O97" s="24">
        <f t="shared" si="21"/>
        <v>0</v>
      </c>
      <c r="P97" s="24">
        <f t="shared" si="21"/>
        <v>0</v>
      </c>
      <c r="Q97" s="24">
        <f t="shared" si="21"/>
        <v>0</v>
      </c>
      <c r="R97" s="24">
        <f t="shared" si="21"/>
        <v>0</v>
      </c>
      <c r="S97" s="24">
        <f t="shared" si="21"/>
        <v>0</v>
      </c>
      <c r="T97" s="24">
        <f t="shared" si="21"/>
        <v>0</v>
      </c>
      <c r="U97" s="24">
        <f t="shared" si="21"/>
        <v>0</v>
      </c>
      <c r="V97" s="24">
        <f t="shared" si="21"/>
        <v>0</v>
      </c>
      <c r="W97" s="24">
        <f t="shared" si="21"/>
        <v>0</v>
      </c>
      <c r="X97" s="24">
        <f t="shared" si="21"/>
        <v>0</v>
      </c>
    </row>
    <row r="98" ht="15.75" customHeight="1" spans="1:24">
      <c r="A98" s="23">
        <v>210921000</v>
      </c>
      <c r="B98" s="26" t="s">
        <v>1275</v>
      </c>
      <c r="C98" s="24">
        <f t="shared" si="15"/>
        <v>0</v>
      </c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</row>
    <row r="99" ht="15.75" customHeight="1" spans="1:24">
      <c r="A99" s="23">
        <v>210922000</v>
      </c>
      <c r="B99" s="26" t="s">
        <v>1276</v>
      </c>
      <c r="C99" s="24">
        <f t="shared" si="15"/>
        <v>0</v>
      </c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</row>
    <row r="100" ht="15.75" customHeight="1" spans="1:24">
      <c r="A100" s="23">
        <v>210902000</v>
      </c>
      <c r="B100" s="26" t="s">
        <v>1277</v>
      </c>
      <c r="C100" s="24">
        <f t="shared" si="15"/>
        <v>0</v>
      </c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</row>
    <row r="101" ht="15.75" customHeight="1" spans="1:24">
      <c r="A101" s="23">
        <v>210911000</v>
      </c>
      <c r="B101" s="26" t="s">
        <v>1278</v>
      </c>
      <c r="C101" s="24">
        <f t="shared" si="15"/>
        <v>0</v>
      </c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</row>
    <row r="102" ht="15.75" customHeight="1" spans="1:24">
      <c r="A102" s="23">
        <v>210904000</v>
      </c>
      <c r="B102" s="26" t="s">
        <v>1279</v>
      </c>
      <c r="C102" s="24">
        <f t="shared" si="15"/>
        <v>0</v>
      </c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</row>
    <row r="103" ht="15.75" customHeight="1" spans="1:24">
      <c r="A103" s="23">
        <v>210903000</v>
      </c>
      <c r="B103" s="26" t="s">
        <v>1280</v>
      </c>
      <c r="C103" s="24">
        <f t="shared" si="15"/>
        <v>0</v>
      </c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</row>
    <row r="104" ht="15.75" customHeight="1" spans="1:24">
      <c r="A104" s="23">
        <v>210905000</v>
      </c>
      <c r="B104" s="26" t="s">
        <v>1281</v>
      </c>
      <c r="C104" s="24">
        <f t="shared" si="15"/>
        <v>0</v>
      </c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</row>
    <row r="105" ht="15.75" customHeight="1" spans="1:24">
      <c r="A105" s="23">
        <v>211099000</v>
      </c>
      <c r="B105" s="26" t="s">
        <v>1282</v>
      </c>
      <c r="C105" s="24">
        <f t="shared" si="15"/>
        <v>0</v>
      </c>
      <c r="D105" s="24">
        <f t="shared" ref="D105:X105" si="22">SUM(D106:D107)</f>
        <v>0</v>
      </c>
      <c r="E105" s="24">
        <f t="shared" si="22"/>
        <v>0</v>
      </c>
      <c r="F105" s="24">
        <f t="shared" si="22"/>
        <v>0</v>
      </c>
      <c r="G105" s="24">
        <f t="shared" si="22"/>
        <v>0</v>
      </c>
      <c r="H105" s="24">
        <f t="shared" si="22"/>
        <v>0</v>
      </c>
      <c r="I105" s="24">
        <f t="shared" si="22"/>
        <v>0</v>
      </c>
      <c r="J105" s="24">
        <f t="shared" si="22"/>
        <v>0</v>
      </c>
      <c r="K105" s="24">
        <f t="shared" si="22"/>
        <v>0</v>
      </c>
      <c r="L105" s="24">
        <f t="shared" si="22"/>
        <v>0</v>
      </c>
      <c r="M105" s="24">
        <f t="shared" si="22"/>
        <v>0</v>
      </c>
      <c r="N105" s="24">
        <f t="shared" si="22"/>
        <v>0</v>
      </c>
      <c r="O105" s="24">
        <f t="shared" si="22"/>
        <v>0</v>
      </c>
      <c r="P105" s="24">
        <f t="shared" si="22"/>
        <v>0</v>
      </c>
      <c r="Q105" s="24">
        <f t="shared" si="22"/>
        <v>0</v>
      </c>
      <c r="R105" s="24">
        <f t="shared" si="22"/>
        <v>0</v>
      </c>
      <c r="S105" s="24">
        <f t="shared" si="22"/>
        <v>0</v>
      </c>
      <c r="T105" s="24">
        <f t="shared" si="22"/>
        <v>0</v>
      </c>
      <c r="U105" s="24">
        <f t="shared" si="22"/>
        <v>0</v>
      </c>
      <c r="V105" s="24">
        <f t="shared" si="22"/>
        <v>0</v>
      </c>
      <c r="W105" s="24">
        <f t="shared" si="22"/>
        <v>0</v>
      </c>
      <c r="X105" s="24">
        <f t="shared" si="22"/>
        <v>0</v>
      </c>
    </row>
    <row r="106" ht="15.75" customHeight="1" spans="1:24">
      <c r="A106" s="23">
        <v>211000000</v>
      </c>
      <c r="B106" s="26" t="s">
        <v>1201</v>
      </c>
      <c r="C106" s="24">
        <f t="shared" si="15"/>
        <v>0</v>
      </c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</row>
    <row r="107" ht="15.75" customHeight="1" spans="1:24">
      <c r="A107" s="23">
        <v>211098000</v>
      </c>
      <c r="B107" s="26" t="s">
        <v>1204</v>
      </c>
      <c r="C107" s="24">
        <f t="shared" si="15"/>
        <v>0</v>
      </c>
      <c r="D107" s="24">
        <f t="shared" ref="D107:X107" si="23">SUM(D108:D114)</f>
        <v>0</v>
      </c>
      <c r="E107" s="24">
        <f t="shared" si="23"/>
        <v>0</v>
      </c>
      <c r="F107" s="24">
        <f t="shared" si="23"/>
        <v>0</v>
      </c>
      <c r="G107" s="24">
        <f t="shared" si="23"/>
        <v>0</v>
      </c>
      <c r="H107" s="24">
        <f t="shared" si="23"/>
        <v>0</v>
      </c>
      <c r="I107" s="24">
        <f t="shared" si="23"/>
        <v>0</v>
      </c>
      <c r="J107" s="24">
        <f t="shared" si="23"/>
        <v>0</v>
      </c>
      <c r="K107" s="24">
        <f t="shared" si="23"/>
        <v>0</v>
      </c>
      <c r="L107" s="24">
        <f t="shared" si="23"/>
        <v>0</v>
      </c>
      <c r="M107" s="24">
        <f t="shared" si="23"/>
        <v>0</v>
      </c>
      <c r="N107" s="24">
        <f t="shared" si="23"/>
        <v>0</v>
      </c>
      <c r="O107" s="24">
        <f t="shared" si="23"/>
        <v>0</v>
      </c>
      <c r="P107" s="24">
        <f t="shared" si="23"/>
        <v>0</v>
      </c>
      <c r="Q107" s="24">
        <f t="shared" si="23"/>
        <v>0</v>
      </c>
      <c r="R107" s="24">
        <f t="shared" si="23"/>
        <v>0</v>
      </c>
      <c r="S107" s="24">
        <f t="shared" si="23"/>
        <v>0</v>
      </c>
      <c r="T107" s="24">
        <f t="shared" si="23"/>
        <v>0</v>
      </c>
      <c r="U107" s="24">
        <f t="shared" si="23"/>
        <v>0</v>
      </c>
      <c r="V107" s="24">
        <f t="shared" si="23"/>
        <v>0</v>
      </c>
      <c r="W107" s="24">
        <f t="shared" si="23"/>
        <v>0</v>
      </c>
      <c r="X107" s="24">
        <f t="shared" si="23"/>
        <v>0</v>
      </c>
    </row>
    <row r="108" ht="15.75" customHeight="1" spans="1:24">
      <c r="A108" s="23">
        <v>211021000</v>
      </c>
      <c r="B108" s="26" t="s">
        <v>1283</v>
      </c>
      <c r="C108" s="24">
        <f t="shared" si="15"/>
        <v>0</v>
      </c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</row>
    <row r="109" ht="15.75" customHeight="1" spans="1:24">
      <c r="A109" s="23">
        <v>211081000</v>
      </c>
      <c r="B109" s="26" t="s">
        <v>1284</v>
      </c>
      <c r="C109" s="24">
        <f t="shared" si="15"/>
        <v>0</v>
      </c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</row>
    <row r="110" ht="15.75" customHeight="1" spans="1:24">
      <c r="A110" s="23">
        <v>211011000</v>
      </c>
      <c r="B110" s="26" t="s">
        <v>1285</v>
      </c>
      <c r="C110" s="24">
        <f t="shared" si="15"/>
        <v>0</v>
      </c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</row>
    <row r="111" ht="15.75" customHeight="1" spans="1:24">
      <c r="A111" s="23">
        <v>211005000</v>
      </c>
      <c r="B111" s="26" t="s">
        <v>1286</v>
      </c>
      <c r="C111" s="24">
        <f t="shared" si="15"/>
        <v>0</v>
      </c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</row>
    <row r="112" ht="15.75" customHeight="1" spans="1:24">
      <c r="A112" s="23">
        <v>211002000</v>
      </c>
      <c r="B112" s="26" t="s">
        <v>1287</v>
      </c>
      <c r="C112" s="24">
        <f t="shared" si="15"/>
        <v>0</v>
      </c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</row>
    <row r="113" ht="15.75" customHeight="1" spans="1:24">
      <c r="A113" s="23">
        <v>211003000</v>
      </c>
      <c r="B113" s="26" t="s">
        <v>1288</v>
      </c>
      <c r="C113" s="24">
        <f t="shared" si="15"/>
        <v>0</v>
      </c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</row>
    <row r="114" ht="15.75" customHeight="1" spans="1:24">
      <c r="A114" s="23">
        <v>211004000</v>
      </c>
      <c r="B114" s="26" t="s">
        <v>1289</v>
      </c>
      <c r="C114" s="24">
        <f t="shared" si="15"/>
        <v>0</v>
      </c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</row>
    <row r="115" ht="15.75" customHeight="1" spans="1:24">
      <c r="A115" s="23">
        <v>211299000</v>
      </c>
      <c r="B115" s="26" t="s">
        <v>1290</v>
      </c>
      <c r="C115" s="24">
        <f t="shared" si="15"/>
        <v>0</v>
      </c>
      <c r="D115" s="24">
        <f t="shared" ref="D115:X115" si="24">SUM(D116:D117)</f>
        <v>0</v>
      </c>
      <c r="E115" s="24">
        <f t="shared" si="24"/>
        <v>0</v>
      </c>
      <c r="F115" s="24">
        <f t="shared" si="24"/>
        <v>0</v>
      </c>
      <c r="G115" s="24">
        <f t="shared" si="24"/>
        <v>0</v>
      </c>
      <c r="H115" s="24">
        <f t="shared" si="24"/>
        <v>0</v>
      </c>
      <c r="I115" s="24">
        <f t="shared" si="24"/>
        <v>0</v>
      </c>
      <c r="J115" s="24">
        <f t="shared" si="24"/>
        <v>0</v>
      </c>
      <c r="K115" s="24">
        <f t="shared" si="24"/>
        <v>0</v>
      </c>
      <c r="L115" s="24">
        <f t="shared" si="24"/>
        <v>0</v>
      </c>
      <c r="M115" s="24">
        <f t="shared" si="24"/>
        <v>0</v>
      </c>
      <c r="N115" s="24">
        <f t="shared" si="24"/>
        <v>0</v>
      </c>
      <c r="O115" s="24">
        <f t="shared" si="24"/>
        <v>0</v>
      </c>
      <c r="P115" s="24">
        <f t="shared" si="24"/>
        <v>0</v>
      </c>
      <c r="Q115" s="24">
        <f t="shared" si="24"/>
        <v>0</v>
      </c>
      <c r="R115" s="24">
        <f t="shared" si="24"/>
        <v>0</v>
      </c>
      <c r="S115" s="24">
        <f t="shared" si="24"/>
        <v>0</v>
      </c>
      <c r="T115" s="24">
        <f t="shared" si="24"/>
        <v>0</v>
      </c>
      <c r="U115" s="24">
        <f t="shared" si="24"/>
        <v>0</v>
      </c>
      <c r="V115" s="24">
        <f t="shared" si="24"/>
        <v>0</v>
      </c>
      <c r="W115" s="24">
        <f t="shared" si="24"/>
        <v>0</v>
      </c>
      <c r="X115" s="24">
        <f t="shared" si="24"/>
        <v>0</v>
      </c>
    </row>
    <row r="116" ht="15.75" customHeight="1" spans="1:24">
      <c r="A116" s="23">
        <v>211200000</v>
      </c>
      <c r="B116" s="26" t="s">
        <v>1201</v>
      </c>
      <c r="C116" s="24">
        <f t="shared" si="15"/>
        <v>0</v>
      </c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</row>
    <row r="117" ht="15.75" customHeight="1" spans="1:24">
      <c r="A117" s="23">
        <v>211298000</v>
      </c>
      <c r="B117" s="26" t="s">
        <v>1204</v>
      </c>
      <c r="C117" s="24">
        <f t="shared" si="15"/>
        <v>0</v>
      </c>
      <c r="D117" s="24">
        <f t="shared" ref="D117:X117" si="25">SUM(D118:D124)</f>
        <v>0</v>
      </c>
      <c r="E117" s="24">
        <f t="shared" si="25"/>
        <v>0</v>
      </c>
      <c r="F117" s="24">
        <f t="shared" si="25"/>
        <v>0</v>
      </c>
      <c r="G117" s="24">
        <f t="shared" si="25"/>
        <v>0</v>
      </c>
      <c r="H117" s="24">
        <f t="shared" si="25"/>
        <v>0</v>
      </c>
      <c r="I117" s="24">
        <f t="shared" si="25"/>
        <v>0</v>
      </c>
      <c r="J117" s="24">
        <f t="shared" si="25"/>
        <v>0</v>
      </c>
      <c r="K117" s="24">
        <f t="shared" si="25"/>
        <v>0</v>
      </c>
      <c r="L117" s="24">
        <f t="shared" si="25"/>
        <v>0</v>
      </c>
      <c r="M117" s="24">
        <f t="shared" si="25"/>
        <v>0</v>
      </c>
      <c r="N117" s="24">
        <f t="shared" si="25"/>
        <v>0</v>
      </c>
      <c r="O117" s="24">
        <f t="shared" si="25"/>
        <v>0</v>
      </c>
      <c r="P117" s="24">
        <f t="shared" si="25"/>
        <v>0</v>
      </c>
      <c r="Q117" s="24">
        <f t="shared" si="25"/>
        <v>0</v>
      </c>
      <c r="R117" s="24">
        <f t="shared" si="25"/>
        <v>0</v>
      </c>
      <c r="S117" s="24">
        <f t="shared" si="25"/>
        <v>0</v>
      </c>
      <c r="T117" s="24">
        <f t="shared" si="25"/>
        <v>0</v>
      </c>
      <c r="U117" s="24">
        <f t="shared" si="25"/>
        <v>0</v>
      </c>
      <c r="V117" s="24">
        <f t="shared" si="25"/>
        <v>0</v>
      </c>
      <c r="W117" s="24">
        <f t="shared" si="25"/>
        <v>0</v>
      </c>
      <c r="X117" s="24">
        <f t="shared" si="25"/>
        <v>0</v>
      </c>
    </row>
    <row r="118" ht="15.75" customHeight="1" spans="1:24">
      <c r="A118" s="23">
        <v>211221000</v>
      </c>
      <c r="B118" s="26" t="s">
        <v>1291</v>
      </c>
      <c r="C118" s="24">
        <f t="shared" si="15"/>
        <v>0</v>
      </c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</row>
    <row r="119" ht="15.75" customHeight="1" spans="1:24">
      <c r="A119" s="23">
        <v>211282000</v>
      </c>
      <c r="B119" s="26" t="s">
        <v>1292</v>
      </c>
      <c r="C119" s="24">
        <f t="shared" si="15"/>
        <v>0</v>
      </c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</row>
    <row r="120" ht="15.75" customHeight="1" spans="1:24">
      <c r="A120" s="23">
        <v>211224000</v>
      </c>
      <c r="B120" s="26" t="s">
        <v>1293</v>
      </c>
      <c r="C120" s="24">
        <f t="shared" si="15"/>
        <v>0</v>
      </c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</row>
    <row r="121" ht="15.75" customHeight="1" spans="1:24">
      <c r="A121" s="23">
        <v>211223000</v>
      </c>
      <c r="B121" s="26" t="s">
        <v>1294</v>
      </c>
      <c r="C121" s="24">
        <f t="shared" si="15"/>
        <v>0</v>
      </c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</row>
    <row r="122" ht="15.75" customHeight="1" spans="1:24">
      <c r="A122" s="23">
        <v>211281000</v>
      </c>
      <c r="B122" s="26" t="s">
        <v>1295</v>
      </c>
      <c r="C122" s="24">
        <f t="shared" si="15"/>
        <v>0</v>
      </c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</row>
    <row r="123" ht="15.75" customHeight="1" spans="1:24">
      <c r="A123" s="23">
        <v>211202000</v>
      </c>
      <c r="B123" s="26" t="s">
        <v>1296</v>
      </c>
      <c r="C123" s="24">
        <f t="shared" si="15"/>
        <v>0</v>
      </c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</row>
    <row r="124" ht="15.75" customHeight="1" spans="1:24">
      <c r="A124" s="23">
        <v>211204000</v>
      </c>
      <c r="B124" s="26" t="s">
        <v>1297</v>
      </c>
      <c r="C124" s="24">
        <f t="shared" si="15"/>
        <v>0</v>
      </c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</row>
    <row r="125" ht="15.75" customHeight="1" spans="1:24">
      <c r="A125" s="23">
        <v>211399000</v>
      </c>
      <c r="B125" s="26" t="s">
        <v>1298</v>
      </c>
      <c r="C125" s="24">
        <f t="shared" si="15"/>
        <v>0</v>
      </c>
      <c r="D125" s="24">
        <f t="shared" ref="D125:X125" si="26">SUM(D126:D127)</f>
        <v>0</v>
      </c>
      <c r="E125" s="24">
        <f t="shared" si="26"/>
        <v>0</v>
      </c>
      <c r="F125" s="24">
        <f t="shared" si="26"/>
        <v>0</v>
      </c>
      <c r="G125" s="24">
        <f t="shared" si="26"/>
        <v>0</v>
      </c>
      <c r="H125" s="24">
        <f t="shared" si="26"/>
        <v>0</v>
      </c>
      <c r="I125" s="24">
        <f t="shared" si="26"/>
        <v>0</v>
      </c>
      <c r="J125" s="24">
        <f t="shared" si="26"/>
        <v>0</v>
      </c>
      <c r="K125" s="24">
        <f t="shared" si="26"/>
        <v>0</v>
      </c>
      <c r="L125" s="24">
        <f t="shared" si="26"/>
        <v>0</v>
      </c>
      <c r="M125" s="24">
        <f t="shared" si="26"/>
        <v>0</v>
      </c>
      <c r="N125" s="24">
        <f t="shared" si="26"/>
        <v>0</v>
      </c>
      <c r="O125" s="24">
        <f t="shared" si="26"/>
        <v>0</v>
      </c>
      <c r="P125" s="24">
        <f t="shared" si="26"/>
        <v>0</v>
      </c>
      <c r="Q125" s="24">
        <f t="shared" si="26"/>
        <v>0</v>
      </c>
      <c r="R125" s="24">
        <f t="shared" si="26"/>
        <v>0</v>
      </c>
      <c r="S125" s="24">
        <f t="shared" si="26"/>
        <v>0</v>
      </c>
      <c r="T125" s="24">
        <f t="shared" si="26"/>
        <v>0</v>
      </c>
      <c r="U125" s="24">
        <f t="shared" si="26"/>
        <v>0</v>
      </c>
      <c r="V125" s="24">
        <f t="shared" si="26"/>
        <v>0</v>
      </c>
      <c r="W125" s="24">
        <f t="shared" si="26"/>
        <v>0</v>
      </c>
      <c r="X125" s="24">
        <f t="shared" si="26"/>
        <v>0</v>
      </c>
    </row>
    <row r="126" ht="15.75" customHeight="1" spans="1:24">
      <c r="A126" s="23">
        <v>211300000</v>
      </c>
      <c r="B126" s="26" t="s">
        <v>1201</v>
      </c>
      <c r="C126" s="24">
        <f t="shared" si="15"/>
        <v>0</v>
      </c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</row>
    <row r="127" ht="15.75" customHeight="1" spans="1:24">
      <c r="A127" s="23">
        <v>211398000</v>
      </c>
      <c r="B127" s="26" t="s">
        <v>1204</v>
      </c>
      <c r="C127" s="24">
        <f t="shared" si="15"/>
        <v>0</v>
      </c>
      <c r="D127" s="24">
        <f t="shared" ref="D127:X127" si="27">SUM(D128:D134)</f>
        <v>0</v>
      </c>
      <c r="E127" s="24">
        <f t="shared" si="27"/>
        <v>0</v>
      </c>
      <c r="F127" s="24">
        <f t="shared" si="27"/>
        <v>0</v>
      </c>
      <c r="G127" s="24">
        <f t="shared" si="27"/>
        <v>0</v>
      </c>
      <c r="H127" s="24">
        <f t="shared" si="27"/>
        <v>0</v>
      </c>
      <c r="I127" s="24">
        <f t="shared" si="27"/>
        <v>0</v>
      </c>
      <c r="J127" s="24">
        <f t="shared" si="27"/>
        <v>0</v>
      </c>
      <c r="K127" s="24">
        <f t="shared" si="27"/>
        <v>0</v>
      </c>
      <c r="L127" s="24">
        <f t="shared" si="27"/>
        <v>0</v>
      </c>
      <c r="M127" s="24">
        <f t="shared" si="27"/>
        <v>0</v>
      </c>
      <c r="N127" s="24">
        <f t="shared" si="27"/>
        <v>0</v>
      </c>
      <c r="O127" s="24">
        <f t="shared" si="27"/>
        <v>0</v>
      </c>
      <c r="P127" s="24">
        <f t="shared" si="27"/>
        <v>0</v>
      </c>
      <c r="Q127" s="24">
        <f t="shared" si="27"/>
        <v>0</v>
      </c>
      <c r="R127" s="24">
        <f t="shared" si="27"/>
        <v>0</v>
      </c>
      <c r="S127" s="24">
        <f t="shared" si="27"/>
        <v>0</v>
      </c>
      <c r="T127" s="24">
        <f t="shared" si="27"/>
        <v>0</v>
      </c>
      <c r="U127" s="24">
        <f t="shared" si="27"/>
        <v>0</v>
      </c>
      <c r="V127" s="24">
        <f t="shared" si="27"/>
        <v>0</v>
      </c>
      <c r="W127" s="24">
        <f t="shared" si="27"/>
        <v>0</v>
      </c>
      <c r="X127" s="24">
        <f t="shared" si="27"/>
        <v>0</v>
      </c>
    </row>
    <row r="128" ht="15.75" customHeight="1" spans="1:24">
      <c r="A128" s="23">
        <v>211381000</v>
      </c>
      <c r="B128" s="26" t="s">
        <v>1299</v>
      </c>
      <c r="C128" s="24">
        <f t="shared" si="15"/>
        <v>0</v>
      </c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</row>
    <row r="129" ht="15.75" customHeight="1" spans="1:24">
      <c r="A129" s="23">
        <v>211321000</v>
      </c>
      <c r="B129" s="26" t="s">
        <v>1300</v>
      </c>
      <c r="C129" s="24">
        <f t="shared" si="15"/>
        <v>0</v>
      </c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</row>
    <row r="130" ht="15.75" customHeight="1" spans="1:24">
      <c r="A130" s="23">
        <v>211382000</v>
      </c>
      <c r="B130" s="26" t="s">
        <v>1301</v>
      </c>
      <c r="C130" s="24">
        <f t="shared" si="15"/>
        <v>0</v>
      </c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</row>
    <row r="131" ht="15.75" customHeight="1" spans="1:24">
      <c r="A131" s="23">
        <v>211322000</v>
      </c>
      <c r="B131" s="26" t="s">
        <v>1302</v>
      </c>
      <c r="C131" s="24">
        <f t="shared" si="15"/>
        <v>0</v>
      </c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</row>
    <row r="132" ht="15.75" customHeight="1" spans="1:24">
      <c r="A132" s="23">
        <v>211324000</v>
      </c>
      <c r="B132" s="26" t="s">
        <v>1303</v>
      </c>
      <c r="C132" s="24">
        <f t="shared" si="15"/>
        <v>0</v>
      </c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</row>
    <row r="133" ht="15.75" customHeight="1" spans="1:24">
      <c r="A133" s="23">
        <v>211302000</v>
      </c>
      <c r="B133" s="26" t="s">
        <v>1304</v>
      </c>
      <c r="C133" s="24">
        <f t="shared" si="15"/>
        <v>0</v>
      </c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</row>
    <row r="134" ht="15.75" customHeight="1" spans="1:24">
      <c r="A134" s="23">
        <v>211303000</v>
      </c>
      <c r="B134" s="26" t="s">
        <v>1305</v>
      </c>
      <c r="C134" s="24">
        <f t="shared" ref="C134:C151" si="28">SUM(D134:X134)</f>
        <v>0</v>
      </c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</row>
    <row r="135" ht="15.75" customHeight="1" spans="1:24">
      <c r="A135" s="23">
        <v>211199000</v>
      </c>
      <c r="B135" s="26" t="s">
        <v>1306</v>
      </c>
      <c r="C135" s="24">
        <f t="shared" si="28"/>
        <v>0</v>
      </c>
      <c r="D135" s="24">
        <f t="shared" ref="D135:X135" si="29">SUM(D136:D137)</f>
        <v>0</v>
      </c>
      <c r="E135" s="24">
        <f t="shared" si="29"/>
        <v>0</v>
      </c>
      <c r="F135" s="24">
        <f t="shared" si="29"/>
        <v>0</v>
      </c>
      <c r="G135" s="24">
        <f t="shared" si="29"/>
        <v>0</v>
      </c>
      <c r="H135" s="24">
        <f t="shared" si="29"/>
        <v>0</v>
      </c>
      <c r="I135" s="24">
        <f t="shared" si="29"/>
        <v>0</v>
      </c>
      <c r="J135" s="24">
        <f t="shared" si="29"/>
        <v>0</v>
      </c>
      <c r="K135" s="24">
        <f t="shared" si="29"/>
        <v>0</v>
      </c>
      <c r="L135" s="24">
        <f t="shared" si="29"/>
        <v>0</v>
      </c>
      <c r="M135" s="24">
        <f t="shared" si="29"/>
        <v>0</v>
      </c>
      <c r="N135" s="24">
        <f t="shared" si="29"/>
        <v>0</v>
      </c>
      <c r="O135" s="24">
        <f t="shared" si="29"/>
        <v>0</v>
      </c>
      <c r="P135" s="24">
        <f t="shared" si="29"/>
        <v>0</v>
      </c>
      <c r="Q135" s="24">
        <f t="shared" si="29"/>
        <v>0</v>
      </c>
      <c r="R135" s="24">
        <f t="shared" si="29"/>
        <v>0</v>
      </c>
      <c r="S135" s="24">
        <f t="shared" si="29"/>
        <v>0</v>
      </c>
      <c r="T135" s="24">
        <f t="shared" si="29"/>
        <v>0</v>
      </c>
      <c r="U135" s="24">
        <f t="shared" si="29"/>
        <v>0</v>
      </c>
      <c r="V135" s="24">
        <f t="shared" si="29"/>
        <v>0</v>
      </c>
      <c r="W135" s="24">
        <f t="shared" si="29"/>
        <v>0</v>
      </c>
      <c r="X135" s="24">
        <f t="shared" si="29"/>
        <v>0</v>
      </c>
    </row>
    <row r="136" ht="15.75" customHeight="1" spans="1:24">
      <c r="A136" s="23">
        <v>211100000</v>
      </c>
      <c r="B136" s="26" t="s">
        <v>1201</v>
      </c>
      <c r="C136" s="24">
        <f t="shared" si="28"/>
        <v>0</v>
      </c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</row>
    <row r="137" ht="15.75" customHeight="1" spans="1:24">
      <c r="A137" s="23">
        <v>211198000</v>
      </c>
      <c r="B137" s="26" t="s">
        <v>1204</v>
      </c>
      <c r="C137" s="24">
        <f t="shared" si="28"/>
        <v>0</v>
      </c>
      <c r="D137" s="24">
        <f t="shared" ref="D137:X137" si="30">SUM(D138:D141)</f>
        <v>0</v>
      </c>
      <c r="E137" s="24">
        <f t="shared" si="30"/>
        <v>0</v>
      </c>
      <c r="F137" s="24">
        <f t="shared" si="30"/>
        <v>0</v>
      </c>
      <c r="G137" s="24">
        <f t="shared" si="30"/>
        <v>0</v>
      </c>
      <c r="H137" s="24">
        <f t="shared" si="30"/>
        <v>0</v>
      </c>
      <c r="I137" s="24">
        <f t="shared" si="30"/>
        <v>0</v>
      </c>
      <c r="J137" s="24">
        <f t="shared" si="30"/>
        <v>0</v>
      </c>
      <c r="K137" s="24">
        <f t="shared" si="30"/>
        <v>0</v>
      </c>
      <c r="L137" s="24">
        <f t="shared" si="30"/>
        <v>0</v>
      </c>
      <c r="M137" s="24">
        <f t="shared" si="30"/>
        <v>0</v>
      </c>
      <c r="N137" s="24">
        <f t="shared" si="30"/>
        <v>0</v>
      </c>
      <c r="O137" s="24">
        <f t="shared" si="30"/>
        <v>0</v>
      </c>
      <c r="P137" s="24">
        <f t="shared" si="30"/>
        <v>0</v>
      </c>
      <c r="Q137" s="24">
        <f t="shared" si="30"/>
        <v>0</v>
      </c>
      <c r="R137" s="24">
        <f t="shared" si="30"/>
        <v>0</v>
      </c>
      <c r="S137" s="24">
        <f t="shared" si="30"/>
        <v>0</v>
      </c>
      <c r="T137" s="24">
        <f t="shared" si="30"/>
        <v>0</v>
      </c>
      <c r="U137" s="24">
        <f t="shared" si="30"/>
        <v>0</v>
      </c>
      <c r="V137" s="24">
        <f t="shared" si="30"/>
        <v>0</v>
      </c>
      <c r="W137" s="24">
        <f t="shared" si="30"/>
        <v>0</v>
      </c>
      <c r="X137" s="24">
        <f t="shared" si="30"/>
        <v>0</v>
      </c>
    </row>
    <row r="138" ht="15.75" customHeight="1" spans="1:24">
      <c r="A138" s="23">
        <v>211104000</v>
      </c>
      <c r="B138" s="26" t="s">
        <v>1307</v>
      </c>
      <c r="C138" s="24">
        <f t="shared" si="28"/>
        <v>0</v>
      </c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</row>
    <row r="139" ht="15.75" customHeight="1" spans="1:24">
      <c r="A139" s="23">
        <v>211102000</v>
      </c>
      <c r="B139" s="26" t="s">
        <v>1308</v>
      </c>
      <c r="C139" s="24">
        <f t="shared" si="28"/>
        <v>0</v>
      </c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</row>
    <row r="140" ht="15.75" customHeight="1" spans="1:24">
      <c r="A140" s="23">
        <v>211103000</v>
      </c>
      <c r="B140" s="26" t="s">
        <v>1309</v>
      </c>
      <c r="C140" s="24">
        <f t="shared" si="28"/>
        <v>0</v>
      </c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</row>
    <row r="141" ht="15.75" customHeight="1" spans="1:24">
      <c r="A141" s="23">
        <v>211122000</v>
      </c>
      <c r="B141" s="26" t="s">
        <v>1310</v>
      </c>
      <c r="C141" s="24">
        <f t="shared" si="28"/>
        <v>0</v>
      </c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</row>
    <row r="142" ht="15.75" customHeight="1" spans="1:24">
      <c r="A142" s="23">
        <v>211499000</v>
      </c>
      <c r="B142" s="26" t="s">
        <v>1311</v>
      </c>
      <c r="C142" s="24">
        <f t="shared" si="28"/>
        <v>0</v>
      </c>
      <c r="D142" s="24">
        <f t="shared" ref="D142:X142" si="31">SUM(D143:D144)</f>
        <v>0</v>
      </c>
      <c r="E142" s="24">
        <f t="shared" si="31"/>
        <v>0</v>
      </c>
      <c r="F142" s="24">
        <f t="shared" si="31"/>
        <v>0</v>
      </c>
      <c r="G142" s="24">
        <f t="shared" si="31"/>
        <v>0</v>
      </c>
      <c r="H142" s="24">
        <f t="shared" si="31"/>
        <v>0</v>
      </c>
      <c r="I142" s="24">
        <f t="shared" si="31"/>
        <v>0</v>
      </c>
      <c r="J142" s="24">
        <f t="shared" si="31"/>
        <v>0</v>
      </c>
      <c r="K142" s="24">
        <f t="shared" si="31"/>
        <v>0</v>
      </c>
      <c r="L142" s="24">
        <f t="shared" si="31"/>
        <v>0</v>
      </c>
      <c r="M142" s="24">
        <f t="shared" si="31"/>
        <v>0</v>
      </c>
      <c r="N142" s="24">
        <f t="shared" si="31"/>
        <v>0</v>
      </c>
      <c r="O142" s="24">
        <f t="shared" si="31"/>
        <v>0</v>
      </c>
      <c r="P142" s="24">
        <f t="shared" si="31"/>
        <v>0</v>
      </c>
      <c r="Q142" s="24">
        <f t="shared" si="31"/>
        <v>0</v>
      </c>
      <c r="R142" s="24">
        <f t="shared" si="31"/>
        <v>0</v>
      </c>
      <c r="S142" s="24">
        <f t="shared" si="31"/>
        <v>0</v>
      </c>
      <c r="T142" s="24">
        <f t="shared" si="31"/>
        <v>0</v>
      </c>
      <c r="U142" s="24">
        <f t="shared" si="31"/>
        <v>0</v>
      </c>
      <c r="V142" s="24">
        <f t="shared" si="31"/>
        <v>0</v>
      </c>
      <c r="W142" s="24">
        <f t="shared" si="31"/>
        <v>0</v>
      </c>
      <c r="X142" s="24">
        <f t="shared" si="31"/>
        <v>0</v>
      </c>
    </row>
    <row r="143" ht="15.75" customHeight="1" spans="1:24">
      <c r="A143" s="23">
        <v>211400000</v>
      </c>
      <c r="B143" s="26" t="s">
        <v>1201</v>
      </c>
      <c r="C143" s="24">
        <f t="shared" si="28"/>
        <v>0</v>
      </c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</row>
    <row r="144" ht="15.75" customHeight="1" spans="1:24">
      <c r="A144" s="23">
        <v>211498000</v>
      </c>
      <c r="B144" s="26" t="s">
        <v>1204</v>
      </c>
      <c r="C144" s="24">
        <f t="shared" si="28"/>
        <v>0</v>
      </c>
      <c r="D144" s="24">
        <f t="shared" ref="D144:X144" si="32">SUM(D145:D150)</f>
        <v>0</v>
      </c>
      <c r="E144" s="24">
        <f t="shared" si="32"/>
        <v>0</v>
      </c>
      <c r="F144" s="24">
        <f t="shared" si="32"/>
        <v>0</v>
      </c>
      <c r="G144" s="24">
        <f t="shared" si="32"/>
        <v>0</v>
      </c>
      <c r="H144" s="24">
        <f t="shared" si="32"/>
        <v>0</v>
      </c>
      <c r="I144" s="24">
        <f t="shared" si="32"/>
        <v>0</v>
      </c>
      <c r="J144" s="24">
        <f t="shared" si="32"/>
        <v>0</v>
      </c>
      <c r="K144" s="24">
        <f t="shared" si="32"/>
        <v>0</v>
      </c>
      <c r="L144" s="24">
        <f t="shared" si="32"/>
        <v>0</v>
      </c>
      <c r="M144" s="24">
        <f t="shared" si="32"/>
        <v>0</v>
      </c>
      <c r="N144" s="24">
        <f t="shared" si="32"/>
        <v>0</v>
      </c>
      <c r="O144" s="24">
        <f t="shared" si="32"/>
        <v>0</v>
      </c>
      <c r="P144" s="24">
        <f t="shared" si="32"/>
        <v>0</v>
      </c>
      <c r="Q144" s="24">
        <f t="shared" si="32"/>
        <v>0</v>
      </c>
      <c r="R144" s="24">
        <f t="shared" si="32"/>
        <v>0</v>
      </c>
      <c r="S144" s="24">
        <f t="shared" si="32"/>
        <v>0</v>
      </c>
      <c r="T144" s="24">
        <f t="shared" si="32"/>
        <v>0</v>
      </c>
      <c r="U144" s="24">
        <f t="shared" si="32"/>
        <v>0</v>
      </c>
      <c r="V144" s="24">
        <f t="shared" si="32"/>
        <v>0</v>
      </c>
      <c r="W144" s="24">
        <f t="shared" si="32"/>
        <v>0</v>
      </c>
      <c r="X144" s="24">
        <f t="shared" si="32"/>
        <v>0</v>
      </c>
    </row>
    <row r="145" ht="15.75" customHeight="1" spans="1:24">
      <c r="A145" s="23">
        <v>211481000</v>
      </c>
      <c r="B145" s="26" t="s">
        <v>1312</v>
      </c>
      <c r="C145" s="24">
        <f t="shared" si="28"/>
        <v>0</v>
      </c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</row>
    <row r="146" ht="15.75" customHeight="1" spans="1:24">
      <c r="A146" s="23">
        <v>211421000</v>
      </c>
      <c r="B146" s="26" t="s">
        <v>1313</v>
      </c>
      <c r="C146" s="24">
        <f t="shared" si="28"/>
        <v>0</v>
      </c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</row>
    <row r="147" ht="15.75" customHeight="1" spans="1:24">
      <c r="A147" s="23">
        <v>211422000</v>
      </c>
      <c r="B147" s="26" t="s">
        <v>1314</v>
      </c>
      <c r="C147" s="24">
        <f t="shared" si="28"/>
        <v>0</v>
      </c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</row>
    <row r="148" ht="15.75" customHeight="1" spans="1:24">
      <c r="A148" s="23">
        <v>211402000</v>
      </c>
      <c r="B148" s="26" t="s">
        <v>1315</v>
      </c>
      <c r="C148" s="24">
        <f t="shared" si="28"/>
        <v>0</v>
      </c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</row>
    <row r="149" ht="15.75" customHeight="1" spans="1:24">
      <c r="A149" s="23">
        <v>211404000</v>
      </c>
      <c r="B149" s="26" t="s">
        <v>1316</v>
      </c>
      <c r="C149" s="24">
        <f t="shared" si="28"/>
        <v>0</v>
      </c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</row>
    <row r="150" s="12" customFormat="1" ht="15.75" customHeight="1" spans="1:24">
      <c r="A150" s="23">
        <v>211403000</v>
      </c>
      <c r="B150" s="26" t="s">
        <v>1317</v>
      </c>
      <c r="C150" s="24">
        <f t="shared" si="28"/>
        <v>0</v>
      </c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</row>
    <row r="151" customHeight="1" spans="1:24">
      <c r="A151" s="23" t="s">
        <v>1318</v>
      </c>
      <c r="B151" s="26" t="s">
        <v>1319</v>
      </c>
      <c r="C151" s="24">
        <f t="shared" si="28"/>
        <v>0</v>
      </c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</row>
    <row r="183" customHeight="1" spans="1:24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</row>
    <row r="184" customHeight="1" spans="1:24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</row>
    <row r="185" customHeight="1" spans="1:24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</row>
    <row r="186" customHeight="1" spans="1:24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</row>
    <row r="187" customHeight="1" spans="1:24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</row>
    <row r="188" customHeight="1" spans="1:24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</row>
    <row r="189" customHeight="1" spans="1:24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</row>
    <row r="190" customHeight="1" spans="1:24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</row>
    <row r="191" customHeight="1" spans="1:24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</row>
    <row r="192" customHeight="1" spans="1:24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</row>
    <row r="193" customHeight="1" spans="1:24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</row>
    <row r="194" customHeight="1" spans="1:24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</row>
    <row r="195" customHeight="1" spans="1:24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</row>
    <row r="196" customHeight="1" spans="1:24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</row>
    <row r="197" customHeight="1" spans="1:24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</row>
    <row r="198" customHeight="1" spans="1:24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</row>
    <row r="199" customHeight="1" spans="1:24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</row>
    <row r="200" customHeight="1" spans="1:24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</row>
  </sheetData>
  <sheetProtection sheet="1" objects="1"/>
  <mergeCells count="6">
    <mergeCell ref="A1:X1"/>
    <mergeCell ref="A2:X2"/>
    <mergeCell ref="A3:X3"/>
    <mergeCell ref="C4:X4"/>
    <mergeCell ref="A4:A5"/>
    <mergeCell ref="B4:B5"/>
  </mergeCells>
  <pageMargins left="0.75" right="0.75" top="1" bottom="1" header="0.5" footer="0.5"/>
  <pageSetup paperSize="1" orientation="landscape" blackAndWhite="1" useFirstPageNumber="1"/>
  <headerFooter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D10" sqref="D10"/>
    </sheetView>
  </sheetViews>
  <sheetFormatPr defaultColWidth="8" defaultRowHeight="15" customHeight="1" outlineLevelCol="6"/>
  <cols>
    <col min="1" max="1" width="20.375" customWidth="1"/>
    <col min="2" max="2" width="17.125" customWidth="1"/>
    <col min="3" max="3" width="13.25" customWidth="1"/>
    <col min="4" max="4" width="12.375" customWidth="1"/>
    <col min="5" max="5" width="10" customWidth="1"/>
    <col min="6" max="7" width="15.5" customWidth="1"/>
  </cols>
  <sheetData>
    <row r="1" customHeight="1" spans="1:7">
      <c r="A1" s="1" t="s">
        <v>1387</v>
      </c>
      <c r="B1" s="2"/>
      <c r="C1" s="2"/>
      <c r="D1" s="2"/>
      <c r="E1" s="2"/>
      <c r="F1" s="2"/>
      <c r="G1" s="2"/>
    </row>
    <row r="2" ht="30" customHeight="1" spans="1:7">
      <c r="A2" s="3" t="s">
        <v>1388</v>
      </c>
      <c r="B2" s="3"/>
      <c r="C2" s="3"/>
      <c r="D2" s="3"/>
      <c r="E2" s="3"/>
      <c r="F2" s="3"/>
      <c r="G2" s="3"/>
    </row>
    <row r="3" customHeight="1" spans="1:7">
      <c r="A3" s="4"/>
      <c r="B3" s="5"/>
      <c r="C3" s="5"/>
      <c r="D3" s="5"/>
      <c r="E3" s="5"/>
      <c r="F3" s="6" t="s">
        <v>3</v>
      </c>
      <c r="G3" s="6"/>
    </row>
    <row r="4" customHeight="1" spans="1:7">
      <c r="A4" s="7" t="s">
        <v>1389</v>
      </c>
      <c r="B4" s="7"/>
      <c r="C4" s="7" t="s">
        <v>5</v>
      </c>
      <c r="D4" s="7" t="s">
        <v>6</v>
      </c>
      <c r="E4" s="7" t="s">
        <v>7</v>
      </c>
      <c r="F4" s="7"/>
      <c r="G4" s="7"/>
    </row>
    <row r="5" customHeight="1" spans="1:7">
      <c r="A5" s="7"/>
      <c r="B5" s="7"/>
      <c r="C5" s="7"/>
      <c r="D5" s="7"/>
      <c r="E5" s="7" t="s">
        <v>10</v>
      </c>
      <c r="F5" s="7" t="s">
        <v>11</v>
      </c>
      <c r="G5" s="7" t="s">
        <v>12</v>
      </c>
    </row>
    <row r="6" customHeight="1" spans="1:7">
      <c r="A6" s="8" t="s">
        <v>1390</v>
      </c>
      <c r="B6" s="8"/>
      <c r="C6" s="9"/>
      <c r="D6" s="9">
        <v>0</v>
      </c>
      <c r="E6" s="9">
        <v>14</v>
      </c>
      <c r="F6" s="10">
        <f t="shared" ref="F6:F11" si="0">IFERROR(E6/C6,0)</f>
        <v>0</v>
      </c>
      <c r="G6" s="10">
        <f t="shared" ref="G6:G11" si="1">IFERROR(E6/D6,0)</f>
        <v>0</v>
      </c>
    </row>
    <row r="7" customHeight="1" spans="1:7">
      <c r="A7" s="7" t="s">
        <v>1391</v>
      </c>
      <c r="B7" s="8" t="s">
        <v>1198</v>
      </c>
      <c r="C7" s="11">
        <f>SUM(C8:C9)</f>
        <v>0</v>
      </c>
      <c r="D7" s="11">
        <f>SUM(D8:D9)</f>
        <v>592.26</v>
      </c>
      <c r="E7" s="11">
        <f>SUM(E8:E9)</f>
        <v>1481.05</v>
      </c>
      <c r="F7" s="10">
        <f t="shared" si="0"/>
        <v>0</v>
      </c>
      <c r="G7" s="10">
        <f t="shared" si="1"/>
        <v>2.5006753790565</v>
      </c>
    </row>
    <row r="8" customHeight="1" spans="1:7">
      <c r="A8" s="7"/>
      <c r="B8" s="8" t="s">
        <v>1392</v>
      </c>
      <c r="C8" s="9"/>
      <c r="D8" s="9">
        <v>538.01</v>
      </c>
      <c r="E8" s="9">
        <v>20</v>
      </c>
      <c r="F8" s="10">
        <f t="shared" si="0"/>
        <v>0</v>
      </c>
      <c r="G8" s="10">
        <f t="shared" si="1"/>
        <v>0.0371740302224866</v>
      </c>
    </row>
    <row r="9" customHeight="1" spans="1:7">
      <c r="A9" s="7"/>
      <c r="B9" s="8" t="s">
        <v>1393</v>
      </c>
      <c r="C9" s="9"/>
      <c r="D9" s="9">
        <v>54.25</v>
      </c>
      <c r="E9" s="9">
        <v>1461.05</v>
      </c>
      <c r="F9" s="10">
        <f t="shared" si="0"/>
        <v>0</v>
      </c>
      <c r="G9" s="10">
        <f t="shared" si="1"/>
        <v>26.931797235023</v>
      </c>
    </row>
    <row r="10" customHeight="1" spans="1:7">
      <c r="A10" s="8" t="s">
        <v>1394</v>
      </c>
      <c r="B10" s="8"/>
      <c r="C10" s="9"/>
      <c r="D10" s="9">
        <v>0</v>
      </c>
      <c r="E10" s="9">
        <v>52.68</v>
      </c>
      <c r="F10" s="10">
        <f t="shared" si="0"/>
        <v>0</v>
      </c>
      <c r="G10" s="10">
        <f t="shared" si="1"/>
        <v>0</v>
      </c>
    </row>
    <row r="11" customHeight="1" spans="1:7">
      <c r="A11" s="7" t="s">
        <v>1159</v>
      </c>
      <c r="B11" s="7"/>
      <c r="C11" s="11">
        <f>SUM(C6,C7,C10)</f>
        <v>0</v>
      </c>
      <c r="D11" s="11">
        <f>SUM(D6,D7,D10)</f>
        <v>592.26</v>
      </c>
      <c r="E11" s="11">
        <f>SUM(E6,E7,E10)</f>
        <v>1547.73</v>
      </c>
      <c r="F11" s="10">
        <f t="shared" si="0"/>
        <v>0</v>
      </c>
      <c r="G11" s="10">
        <f t="shared" si="1"/>
        <v>2.61326106777429</v>
      </c>
    </row>
  </sheetData>
  <mergeCells count="10">
    <mergeCell ref="A2:G2"/>
    <mergeCell ref="F3:G3"/>
    <mergeCell ref="E4:G4"/>
    <mergeCell ref="A6:B6"/>
    <mergeCell ref="A10:B10"/>
    <mergeCell ref="A11:B11"/>
    <mergeCell ref="A7:A9"/>
    <mergeCell ref="C4:C5"/>
    <mergeCell ref="D4:D5"/>
    <mergeCell ref="A4:B5"/>
  </mergeCells>
  <pageMargins left="0.75" right="0.75" top="1" bottom="1" header="0.5" footer="0.5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3"/>
  <sheetViews>
    <sheetView workbookViewId="0">
      <selection activeCell="F11" sqref="F11"/>
    </sheetView>
  </sheetViews>
  <sheetFormatPr defaultColWidth="8" defaultRowHeight="15" customHeight="1"/>
  <cols>
    <col min="1" max="1" width="12.375" customWidth="1"/>
    <col min="2" max="2" width="29" customWidth="1"/>
    <col min="3" max="7" width="18.75" customWidth="1"/>
  </cols>
  <sheetData>
    <row r="1" customHeight="1" spans="1:20">
      <c r="A1" s="42" t="s">
        <v>1</v>
      </c>
      <c r="B1" s="69"/>
      <c r="C1" s="69"/>
      <c r="D1" s="69"/>
      <c r="E1" s="69"/>
      <c r="F1" s="69"/>
      <c r="G1" s="69"/>
      <c r="P1" s="42"/>
      <c r="Q1" s="69"/>
      <c r="R1" s="69"/>
      <c r="S1" s="69"/>
      <c r="T1" s="69"/>
    </row>
    <row r="2" ht="30" customHeight="1" spans="1:7">
      <c r="A2" s="44" t="s">
        <v>2</v>
      </c>
      <c r="B2" s="44"/>
      <c r="C2" s="44"/>
      <c r="D2" s="44"/>
      <c r="E2" s="44"/>
      <c r="F2" s="44"/>
      <c r="G2" s="44"/>
    </row>
    <row r="3" customHeight="1" spans="1:7">
      <c r="A3" s="45" t="s">
        <v>3</v>
      </c>
      <c r="B3" s="45"/>
      <c r="C3" s="45"/>
      <c r="D3" s="45"/>
      <c r="E3" s="45"/>
      <c r="F3" s="45"/>
      <c r="G3" s="45"/>
    </row>
    <row r="4" customHeight="1" spans="1:7">
      <c r="A4" s="7" t="s">
        <v>4</v>
      </c>
      <c r="B4" s="7"/>
      <c r="C4" s="7" t="s">
        <v>5</v>
      </c>
      <c r="D4" s="7" t="s">
        <v>6</v>
      </c>
      <c r="E4" s="7" t="s">
        <v>7</v>
      </c>
      <c r="F4" s="7"/>
      <c r="G4" s="7"/>
    </row>
    <row r="5" customHeight="1" spans="1:7">
      <c r="A5" s="7" t="s">
        <v>8</v>
      </c>
      <c r="B5" s="7" t="s">
        <v>9</v>
      </c>
      <c r="C5" s="7"/>
      <c r="D5" s="7"/>
      <c r="E5" s="7" t="s">
        <v>10</v>
      </c>
      <c r="F5" s="7" t="s">
        <v>11</v>
      </c>
      <c r="G5" s="7" t="s">
        <v>12</v>
      </c>
    </row>
    <row r="6" customHeight="1" spans="1:7">
      <c r="A6" s="47">
        <v>101</v>
      </c>
      <c r="B6" s="48" t="s">
        <v>13</v>
      </c>
      <c r="C6" s="11">
        <f>SUM(C7:C22)</f>
        <v>88000</v>
      </c>
      <c r="D6" s="11">
        <f>SUM(D7:D22)</f>
        <v>98241</v>
      </c>
      <c r="E6" s="11">
        <f>SUM(E7:E22)</f>
        <v>101800</v>
      </c>
      <c r="F6" s="10">
        <f t="shared" ref="F6:F31" si="0">IFERROR(E6/C6,0)</f>
        <v>1.15681818181818</v>
      </c>
      <c r="G6" s="10">
        <f t="shared" ref="G6:G31" si="1">IFERROR(E6/D6,0)</f>
        <v>1.0362272371006</v>
      </c>
    </row>
    <row r="7" customHeight="1" spans="1:7">
      <c r="A7" s="47">
        <v>10101</v>
      </c>
      <c r="B7" s="48" t="s">
        <v>14</v>
      </c>
      <c r="C7" s="9">
        <v>24650</v>
      </c>
      <c r="D7" s="9">
        <v>34118</v>
      </c>
      <c r="E7" s="9">
        <v>49882</v>
      </c>
      <c r="F7" s="10">
        <f t="shared" si="0"/>
        <v>2.02361054766734</v>
      </c>
      <c r="G7" s="10">
        <f t="shared" si="1"/>
        <v>1.46204349610176</v>
      </c>
    </row>
    <row r="8" customHeight="1" spans="1:7">
      <c r="A8" s="47">
        <v>10104</v>
      </c>
      <c r="B8" s="48" t="s">
        <v>15</v>
      </c>
      <c r="C8" s="9">
        <v>18600</v>
      </c>
      <c r="D8" s="9">
        <v>15925</v>
      </c>
      <c r="E8" s="9">
        <v>0</v>
      </c>
      <c r="F8" s="10">
        <f t="shared" si="0"/>
        <v>0</v>
      </c>
      <c r="G8" s="10">
        <f t="shared" si="1"/>
        <v>0</v>
      </c>
    </row>
    <row r="9" customHeight="1" spans="1:7">
      <c r="A9" s="47">
        <v>10105</v>
      </c>
      <c r="B9" s="48" t="s">
        <v>16</v>
      </c>
      <c r="C9" s="9"/>
      <c r="D9" s="9">
        <v>0</v>
      </c>
      <c r="E9" s="9">
        <v>0</v>
      </c>
      <c r="F9" s="10">
        <f t="shared" si="0"/>
        <v>0</v>
      </c>
      <c r="G9" s="10">
        <f t="shared" si="1"/>
        <v>0</v>
      </c>
    </row>
    <row r="10" customHeight="1" spans="1:7">
      <c r="A10" s="47">
        <v>10106</v>
      </c>
      <c r="B10" s="48" t="s">
        <v>17</v>
      </c>
      <c r="C10" s="9">
        <v>1390</v>
      </c>
      <c r="D10" s="9">
        <v>1340</v>
      </c>
      <c r="E10" s="9">
        <v>1434</v>
      </c>
      <c r="F10" s="10">
        <f t="shared" si="0"/>
        <v>1.03165467625899</v>
      </c>
      <c r="G10" s="10">
        <f t="shared" si="1"/>
        <v>1.07014925373134</v>
      </c>
    </row>
    <row r="11" customHeight="1" spans="1:7">
      <c r="A11" s="47">
        <v>10107</v>
      </c>
      <c r="B11" s="48" t="s">
        <v>18</v>
      </c>
      <c r="C11" s="9">
        <v>2668</v>
      </c>
      <c r="D11" s="9">
        <v>457</v>
      </c>
      <c r="E11" s="9">
        <v>427</v>
      </c>
      <c r="F11" s="10">
        <f t="shared" si="0"/>
        <v>0.160044977511244</v>
      </c>
      <c r="G11" s="10">
        <f t="shared" si="1"/>
        <v>0.934354485776805</v>
      </c>
    </row>
    <row r="12" customHeight="1" spans="1:7">
      <c r="A12" s="47">
        <v>10109</v>
      </c>
      <c r="B12" s="48" t="s">
        <v>19</v>
      </c>
      <c r="C12" s="9">
        <v>3595</v>
      </c>
      <c r="D12" s="9">
        <v>5105</v>
      </c>
      <c r="E12" s="9">
        <v>4563</v>
      </c>
      <c r="F12" s="10">
        <f t="shared" si="0"/>
        <v>1.2692628650904</v>
      </c>
      <c r="G12" s="10">
        <f t="shared" si="1"/>
        <v>0.89382957884427</v>
      </c>
    </row>
    <row r="13" customHeight="1" spans="1:7">
      <c r="A13" s="47">
        <v>10110</v>
      </c>
      <c r="B13" s="48" t="s">
        <v>20</v>
      </c>
      <c r="C13" s="9">
        <v>4450</v>
      </c>
      <c r="D13" s="9">
        <v>5667</v>
      </c>
      <c r="E13" s="9">
        <v>5880</v>
      </c>
      <c r="F13" s="10">
        <f t="shared" si="0"/>
        <v>1.32134831460674</v>
      </c>
      <c r="G13" s="10">
        <f t="shared" si="1"/>
        <v>1.03758602435151</v>
      </c>
    </row>
    <row r="14" customHeight="1" spans="1:7">
      <c r="A14" s="47">
        <v>10111</v>
      </c>
      <c r="B14" s="48" t="s">
        <v>21</v>
      </c>
      <c r="C14" s="9">
        <v>3427</v>
      </c>
      <c r="D14" s="9">
        <v>3511</v>
      </c>
      <c r="E14" s="9">
        <v>3524</v>
      </c>
      <c r="F14" s="10">
        <f t="shared" si="0"/>
        <v>1.0283046396265</v>
      </c>
      <c r="G14" s="10">
        <f t="shared" si="1"/>
        <v>1.003702648818</v>
      </c>
    </row>
    <row r="15" customHeight="1" spans="1:7">
      <c r="A15" s="47">
        <v>10112</v>
      </c>
      <c r="B15" s="48" t="s">
        <v>22</v>
      </c>
      <c r="C15" s="9">
        <v>11700</v>
      </c>
      <c r="D15" s="9">
        <v>16161</v>
      </c>
      <c r="E15" s="9">
        <v>17700</v>
      </c>
      <c r="F15" s="10">
        <f t="shared" si="0"/>
        <v>1.51282051282051</v>
      </c>
      <c r="G15" s="10">
        <f t="shared" si="1"/>
        <v>1.09522925561537</v>
      </c>
    </row>
    <row r="16" customHeight="1" spans="1:7">
      <c r="A16" s="47">
        <v>10113</v>
      </c>
      <c r="B16" s="48" t="s">
        <v>23</v>
      </c>
      <c r="C16" s="9">
        <v>1772</v>
      </c>
      <c r="D16" s="9">
        <v>1924</v>
      </c>
      <c r="E16" s="9">
        <v>1963</v>
      </c>
      <c r="F16" s="10">
        <f t="shared" si="0"/>
        <v>1.10778781038375</v>
      </c>
      <c r="G16" s="10">
        <f t="shared" si="1"/>
        <v>1.02027027027027</v>
      </c>
    </row>
    <row r="17" customHeight="1" spans="1:7">
      <c r="A17" s="47">
        <v>10114</v>
      </c>
      <c r="B17" s="48" t="s">
        <v>24</v>
      </c>
      <c r="C17" s="9">
        <v>6808</v>
      </c>
      <c r="D17" s="9">
        <v>7788</v>
      </c>
      <c r="E17" s="9">
        <v>9350</v>
      </c>
      <c r="F17" s="10">
        <f t="shared" si="0"/>
        <v>1.37338425381904</v>
      </c>
      <c r="G17" s="10">
        <f t="shared" si="1"/>
        <v>1.20056497175141</v>
      </c>
    </row>
    <row r="18" customHeight="1" spans="1:7">
      <c r="A18" s="47">
        <v>10118</v>
      </c>
      <c r="B18" s="48" t="s">
        <v>25</v>
      </c>
      <c r="C18" s="9">
        <v>2618</v>
      </c>
      <c r="D18" s="9">
        <v>1009</v>
      </c>
      <c r="E18" s="9">
        <v>1303</v>
      </c>
      <c r="F18" s="10">
        <f t="shared" si="0"/>
        <v>0.497708174178762</v>
      </c>
      <c r="G18" s="10">
        <f t="shared" si="1"/>
        <v>1.29137760158573</v>
      </c>
    </row>
    <row r="19" customHeight="1" spans="1:7">
      <c r="A19" s="47">
        <v>10119</v>
      </c>
      <c r="B19" s="48" t="s">
        <v>26</v>
      </c>
      <c r="C19" s="9">
        <v>6114</v>
      </c>
      <c r="D19" s="9">
        <v>4938</v>
      </c>
      <c r="E19" s="9">
        <v>5419</v>
      </c>
      <c r="F19" s="10">
        <f t="shared" si="0"/>
        <v>0.886326463853451</v>
      </c>
      <c r="G19" s="10">
        <f t="shared" si="1"/>
        <v>1.09740785743216</v>
      </c>
    </row>
    <row r="20" customHeight="1" spans="1:7">
      <c r="A20" s="47">
        <v>10120</v>
      </c>
      <c r="B20" s="48" t="s">
        <v>27</v>
      </c>
      <c r="C20" s="9"/>
      <c r="D20" s="9">
        <v>0</v>
      </c>
      <c r="E20" s="9">
        <v>0</v>
      </c>
      <c r="F20" s="10">
        <f t="shared" si="0"/>
        <v>0</v>
      </c>
      <c r="G20" s="10">
        <f t="shared" si="1"/>
        <v>0</v>
      </c>
    </row>
    <row r="21" customHeight="1" spans="1:7">
      <c r="A21" s="47">
        <v>10121</v>
      </c>
      <c r="B21" s="48" t="s">
        <v>28</v>
      </c>
      <c r="C21" s="9">
        <v>147</v>
      </c>
      <c r="D21" s="9">
        <v>178</v>
      </c>
      <c r="E21" s="9">
        <v>198</v>
      </c>
      <c r="F21" s="10">
        <f t="shared" si="0"/>
        <v>1.3469387755102</v>
      </c>
      <c r="G21" s="10">
        <f t="shared" si="1"/>
        <v>1.1123595505618</v>
      </c>
    </row>
    <row r="22" customHeight="1" spans="1:7">
      <c r="A22" s="47">
        <v>10199</v>
      </c>
      <c r="B22" s="48" t="s">
        <v>29</v>
      </c>
      <c r="C22" s="9">
        <v>61</v>
      </c>
      <c r="D22" s="9">
        <v>120</v>
      </c>
      <c r="E22" s="9">
        <v>157</v>
      </c>
      <c r="F22" s="10">
        <f t="shared" si="0"/>
        <v>2.57377049180328</v>
      </c>
      <c r="G22" s="10">
        <f t="shared" si="1"/>
        <v>1.30833333333333</v>
      </c>
    </row>
    <row r="23" customHeight="1" spans="1:7">
      <c r="A23" s="47">
        <v>103</v>
      </c>
      <c r="B23" s="48" t="s">
        <v>30</v>
      </c>
      <c r="C23" s="11">
        <f>SUM(C24:C31)</f>
        <v>12000</v>
      </c>
      <c r="D23" s="11">
        <f>SUM(D24:D31)</f>
        <v>83155</v>
      </c>
      <c r="E23" s="11">
        <f>SUM(E24:E31)</f>
        <v>14122</v>
      </c>
      <c r="F23" s="10">
        <f t="shared" si="0"/>
        <v>1.17683333333333</v>
      </c>
      <c r="G23" s="10">
        <f t="shared" si="1"/>
        <v>0.169827430701702</v>
      </c>
    </row>
    <row r="24" customHeight="1" spans="1:7">
      <c r="A24" s="47">
        <v>10302</v>
      </c>
      <c r="B24" s="48" t="s">
        <v>31</v>
      </c>
      <c r="C24" s="9">
        <v>2964</v>
      </c>
      <c r="D24" s="9">
        <v>4410</v>
      </c>
      <c r="E24" s="9">
        <v>3655</v>
      </c>
      <c r="F24" s="10">
        <f t="shared" si="0"/>
        <v>1.23313090418354</v>
      </c>
      <c r="G24" s="10">
        <f t="shared" si="1"/>
        <v>0.828798185941043</v>
      </c>
    </row>
    <row r="25" customHeight="1" spans="1:7">
      <c r="A25" s="47">
        <v>10304</v>
      </c>
      <c r="B25" s="48" t="s">
        <v>32</v>
      </c>
      <c r="C25" s="9">
        <v>2501</v>
      </c>
      <c r="D25" s="9">
        <v>3839</v>
      </c>
      <c r="E25" s="9">
        <v>2274</v>
      </c>
      <c r="F25" s="10">
        <f t="shared" si="0"/>
        <v>0.909236305477809</v>
      </c>
      <c r="G25" s="10">
        <f t="shared" si="1"/>
        <v>0.592341755665538</v>
      </c>
    </row>
    <row r="26" customHeight="1" spans="1:7">
      <c r="A26" s="47">
        <v>10305</v>
      </c>
      <c r="B26" s="48" t="s">
        <v>33</v>
      </c>
      <c r="C26" s="9">
        <v>2730</v>
      </c>
      <c r="D26" s="9">
        <v>3797</v>
      </c>
      <c r="E26" s="9">
        <v>4763</v>
      </c>
      <c r="F26" s="10">
        <f t="shared" si="0"/>
        <v>1.74468864468864</v>
      </c>
      <c r="G26" s="10">
        <f t="shared" si="1"/>
        <v>1.25441137740321</v>
      </c>
    </row>
    <row r="27" customHeight="1" spans="1:7">
      <c r="A27" s="47">
        <v>10306</v>
      </c>
      <c r="B27" s="48" t="s">
        <v>34</v>
      </c>
      <c r="C27" s="9"/>
      <c r="D27" s="9">
        <v>0</v>
      </c>
      <c r="E27" s="9">
        <v>0</v>
      </c>
      <c r="F27" s="10">
        <f t="shared" si="0"/>
        <v>0</v>
      </c>
      <c r="G27" s="10">
        <f t="shared" si="1"/>
        <v>0</v>
      </c>
    </row>
    <row r="28" customHeight="1" spans="1:7">
      <c r="A28" s="47">
        <v>10307</v>
      </c>
      <c r="B28" s="48" t="s">
        <v>35</v>
      </c>
      <c r="C28" s="9">
        <v>1671</v>
      </c>
      <c r="D28" s="9">
        <v>72906</v>
      </c>
      <c r="E28" s="9">
        <v>3150</v>
      </c>
      <c r="F28" s="10">
        <f t="shared" si="0"/>
        <v>1.8850987432675</v>
      </c>
      <c r="G28" s="10">
        <f t="shared" si="1"/>
        <v>0.0432063204674512</v>
      </c>
    </row>
    <row r="29" customHeight="1" spans="1:7">
      <c r="A29" s="47">
        <v>10308</v>
      </c>
      <c r="B29" s="48" t="s">
        <v>36</v>
      </c>
      <c r="C29" s="9"/>
      <c r="D29" s="9">
        <v>0</v>
      </c>
      <c r="E29" s="9">
        <v>0</v>
      </c>
      <c r="F29" s="10">
        <f t="shared" si="0"/>
        <v>0</v>
      </c>
      <c r="G29" s="10">
        <f t="shared" si="1"/>
        <v>0</v>
      </c>
    </row>
    <row r="30" customHeight="1" spans="1:7">
      <c r="A30" s="96">
        <v>10309</v>
      </c>
      <c r="B30" s="97" t="s">
        <v>37</v>
      </c>
      <c r="C30" s="98"/>
      <c r="D30" s="98">
        <v>0</v>
      </c>
      <c r="E30" s="98">
        <v>0</v>
      </c>
      <c r="F30" s="10">
        <f t="shared" si="0"/>
        <v>0</v>
      </c>
      <c r="G30" s="10">
        <f t="shared" si="1"/>
        <v>0</v>
      </c>
    </row>
    <row r="31" customHeight="1" spans="1:7">
      <c r="A31" s="96">
        <v>10399</v>
      </c>
      <c r="B31" s="97" t="s">
        <v>38</v>
      </c>
      <c r="C31" s="98">
        <v>2134</v>
      </c>
      <c r="D31" s="98">
        <v>-1797</v>
      </c>
      <c r="E31" s="98">
        <v>280</v>
      </c>
      <c r="F31" s="10">
        <f t="shared" si="0"/>
        <v>0.131208997188379</v>
      </c>
      <c r="G31" s="10">
        <f t="shared" si="1"/>
        <v>-0.155815247634947</v>
      </c>
    </row>
    <row r="32" customHeight="1" spans="1:7">
      <c r="A32" s="8"/>
      <c r="B32" s="48"/>
      <c r="C32" s="99"/>
      <c r="D32" s="99"/>
      <c r="E32" s="99"/>
      <c r="F32" s="10"/>
      <c r="G32" s="10"/>
    </row>
    <row r="33" s="41" customFormat="1" customHeight="1" spans="1:7">
      <c r="A33" s="48" t="s">
        <v>39</v>
      </c>
      <c r="B33" s="48"/>
      <c r="C33" s="11">
        <f>SUM(C6,C23)</f>
        <v>100000</v>
      </c>
      <c r="D33" s="11">
        <f>SUM(D6,D23)</f>
        <v>181396</v>
      </c>
      <c r="E33" s="11">
        <f>SUM(E6,E23)</f>
        <v>115922</v>
      </c>
      <c r="F33" s="10">
        <f>IFERROR(E33/C33,0)</f>
        <v>1.15922</v>
      </c>
      <c r="G33" s="10">
        <f>IFERROR(E33/D33,0)</f>
        <v>0.639054885444001</v>
      </c>
    </row>
  </sheetData>
  <sheetProtection sheet="1" objects="1"/>
  <mergeCells count="8">
    <mergeCell ref="A1:G1"/>
    <mergeCell ref="A2:G2"/>
    <mergeCell ref="A3:G3"/>
    <mergeCell ref="A4:B4"/>
    <mergeCell ref="E4:G4"/>
    <mergeCell ref="A33:B33"/>
    <mergeCell ref="C4:C5"/>
    <mergeCell ref="D4:D5"/>
  </mergeCells>
  <pageMargins left="0.75" right="0.75" top="1" bottom="1" header="0.5" footer="0.5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250"/>
  <sheetViews>
    <sheetView workbookViewId="0">
      <selection activeCell="E185" sqref="E185"/>
    </sheetView>
  </sheetViews>
  <sheetFormatPr defaultColWidth="8" defaultRowHeight="14.15" customHeight="1"/>
  <cols>
    <col min="1" max="1" width="9.375" style="77" customWidth="1"/>
    <col min="2" max="2" width="43.75" style="77" customWidth="1"/>
    <col min="3" max="3" width="13.25" style="77" customWidth="1"/>
    <col min="4" max="4" width="15.25" style="77" customWidth="1"/>
    <col min="5" max="5" width="10.75" style="77" customWidth="1"/>
    <col min="6" max="7" width="16.25" style="77" customWidth="1"/>
    <col min="8" max="8" width="13.25" customWidth="1"/>
    <col min="9" max="9" width="10" customWidth="1"/>
  </cols>
  <sheetData>
    <row r="1" ht="15.75" customHeight="1" spans="1:20">
      <c r="A1" s="78" t="s">
        <v>40</v>
      </c>
      <c r="B1" s="78"/>
      <c r="C1" s="78"/>
      <c r="D1" s="78"/>
      <c r="E1" s="78"/>
      <c r="F1" s="78"/>
      <c r="G1" s="78"/>
      <c r="H1" s="79"/>
      <c r="I1" s="78"/>
      <c r="J1" s="78"/>
      <c r="K1" s="78"/>
      <c r="L1" s="78"/>
      <c r="M1" s="80"/>
      <c r="N1" s="80"/>
      <c r="O1" s="80"/>
      <c r="P1" s="80"/>
      <c r="Q1" s="80"/>
      <c r="R1" s="80"/>
      <c r="S1" s="80"/>
      <c r="T1" s="80"/>
    </row>
    <row r="2" ht="22.5" customHeight="1" spans="1:20">
      <c r="A2" s="16" t="s">
        <v>41</v>
      </c>
      <c r="B2" s="35"/>
      <c r="C2" s="35"/>
      <c r="D2" s="35"/>
      <c r="E2" s="35"/>
      <c r="F2" s="35"/>
      <c r="G2" s="35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</row>
    <row r="3" ht="15.75" customHeight="1" spans="1:20">
      <c r="A3" s="57" t="s">
        <v>3</v>
      </c>
      <c r="B3" s="57"/>
      <c r="C3" s="57"/>
      <c r="D3" s="57"/>
      <c r="E3" s="57"/>
      <c r="F3" s="57"/>
      <c r="G3" s="81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</row>
    <row r="4" ht="21.75" customHeight="1" spans="1:20">
      <c r="A4" s="82" t="s">
        <v>4</v>
      </c>
      <c r="B4" s="83"/>
      <c r="C4" s="18" t="s">
        <v>5</v>
      </c>
      <c r="D4" s="18" t="s">
        <v>6</v>
      </c>
      <c r="E4" s="82" t="s">
        <v>7</v>
      </c>
      <c r="F4" s="83"/>
      <c r="G4" s="83"/>
      <c r="H4" s="84" t="s">
        <v>42</v>
      </c>
      <c r="I4" s="84" t="s">
        <v>43</v>
      </c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</row>
    <row r="5" ht="25.5" customHeight="1" spans="1:20">
      <c r="A5" s="82" t="s">
        <v>8</v>
      </c>
      <c r="B5" s="82" t="s">
        <v>9</v>
      </c>
      <c r="C5" s="85"/>
      <c r="D5" s="85"/>
      <c r="E5" s="82" t="s">
        <v>10</v>
      </c>
      <c r="F5" s="82" t="s">
        <v>11</v>
      </c>
      <c r="G5" s="82" t="s">
        <v>12</v>
      </c>
      <c r="H5" s="86"/>
      <c r="I5" s="86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</row>
    <row r="6" ht="15.75" customHeight="1" spans="1:20">
      <c r="A6" s="87">
        <v>201</v>
      </c>
      <c r="B6" s="88" t="s">
        <v>44</v>
      </c>
      <c r="C6" s="36">
        <f>SUM(C7,C19,C28,C39,C50,C61,C72,C80,C89,C102,C111,C122,C134,C141,C149,C155,C162,C169,C176,C183,C190,C198,C204,C210,C217,C232)</f>
        <v>37585</v>
      </c>
      <c r="D6" s="36">
        <f>SUM(D7,D19,D28,D39,D50,D61,D72,D80,D89,D102,D111,D122,D134,D141,D149,D155,D162,D169,D176,D183,D190,D198,D204,D210,D217,D232)</f>
        <v>38314</v>
      </c>
      <c r="E6" s="36">
        <f>SUM(E7,E19,E28,E39,E50,E61,E72,E80,E89,E102,E111,E122,E134,E141,E149,E155,E162,E169,E176,E183,E190,E198,E204,E210,E217,E232)</f>
        <v>30561</v>
      </c>
      <c r="F6" s="89">
        <f t="shared" ref="F6:F69" si="0">IFERROR(E6/C6,0)</f>
        <v>0.813116934947452</v>
      </c>
      <c r="G6" s="89">
        <f t="shared" ref="G6:G69" si="1">IFERROR(E6/D6,0)</f>
        <v>0.797645769170538</v>
      </c>
      <c r="H6" s="24">
        <f>SUM(H7,H19,H28,H39,H50,H61,H72,H80,H89,H102,H111,H122,H134,H141,H149,H155,H162,H169,H176,H183,H190,H198,H204,H210,H217,H232)</f>
        <v>30561</v>
      </c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</row>
    <row r="7" ht="15.75" customHeight="1" spans="1:20">
      <c r="A7" s="87">
        <v>20101</v>
      </c>
      <c r="B7" s="88" t="s">
        <v>45</v>
      </c>
      <c r="C7" s="36">
        <f>SUM(C8,C9,C10,C11,C12,C13,C14,C15,C16,C17,C18)</f>
        <v>414</v>
      </c>
      <c r="D7" s="36">
        <f>SUM(D8,D9,D10,D11,D12,D13,D14,D15,D16,D17,D18)</f>
        <v>441</v>
      </c>
      <c r="E7" s="36">
        <f>SUM(E8,E9,E10,E11,E12,E13,E14,E15,E16,E17,E18)</f>
        <v>1093</v>
      </c>
      <c r="F7" s="90">
        <f t="shared" si="0"/>
        <v>2.64009661835749</v>
      </c>
      <c r="G7" s="90">
        <f t="shared" si="1"/>
        <v>2.47845804988662</v>
      </c>
      <c r="H7" s="24">
        <f>SUM(H8,H9,H10,H11,H12,H13,H14,H15,H16,H17,H18)</f>
        <v>1093</v>
      </c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</row>
    <row r="8" ht="15.75" customHeight="1" spans="1:20">
      <c r="A8" s="87">
        <v>2010101</v>
      </c>
      <c r="B8" s="88" t="s">
        <v>46</v>
      </c>
      <c r="C8" s="40">
        <v>337</v>
      </c>
      <c r="D8" s="40">
        <v>432</v>
      </c>
      <c r="E8" s="40">
        <v>739</v>
      </c>
      <c r="F8" s="90">
        <f t="shared" si="0"/>
        <v>2.19287833827893</v>
      </c>
      <c r="G8" s="90">
        <f t="shared" si="1"/>
        <v>1.71064814814815</v>
      </c>
      <c r="H8" s="25">
        <v>739</v>
      </c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</row>
    <row r="9" ht="15.75" customHeight="1" spans="1:20">
      <c r="A9" s="87">
        <v>2010102</v>
      </c>
      <c r="B9" s="88" t="s">
        <v>47</v>
      </c>
      <c r="C9" s="40"/>
      <c r="D9" s="40"/>
      <c r="E9" s="25"/>
      <c r="F9" s="90">
        <f t="shared" si="0"/>
        <v>0</v>
      </c>
      <c r="G9" s="90">
        <f t="shared" si="1"/>
        <v>0</v>
      </c>
      <c r="H9" s="25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</row>
    <row r="10" ht="15.75" customHeight="1" spans="1:20">
      <c r="A10" s="87">
        <v>2010103</v>
      </c>
      <c r="B10" s="88" t="s">
        <v>48</v>
      </c>
      <c r="C10" s="40"/>
      <c r="D10" s="40"/>
      <c r="E10" s="25">
        <v>225</v>
      </c>
      <c r="F10" s="90">
        <f t="shared" si="0"/>
        <v>0</v>
      </c>
      <c r="G10" s="90">
        <f t="shared" si="1"/>
        <v>0</v>
      </c>
      <c r="H10" s="25">
        <v>225</v>
      </c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</row>
    <row r="11" ht="15.75" customHeight="1" spans="1:20">
      <c r="A11" s="87">
        <v>2010104</v>
      </c>
      <c r="B11" s="88" t="s">
        <v>49</v>
      </c>
      <c r="C11" s="40"/>
      <c r="D11" s="40"/>
      <c r="E11" s="25"/>
      <c r="F11" s="90">
        <f t="shared" si="0"/>
        <v>0</v>
      </c>
      <c r="G11" s="90">
        <f t="shared" si="1"/>
        <v>0</v>
      </c>
      <c r="H11" s="25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</row>
    <row r="12" ht="15.75" customHeight="1" spans="1:20">
      <c r="A12" s="87">
        <v>2010105</v>
      </c>
      <c r="B12" s="88" t="s">
        <v>50</v>
      </c>
      <c r="C12" s="40"/>
      <c r="D12" s="40"/>
      <c r="E12" s="25"/>
      <c r="F12" s="90">
        <f t="shared" si="0"/>
        <v>0</v>
      </c>
      <c r="G12" s="90">
        <f t="shared" si="1"/>
        <v>0</v>
      </c>
      <c r="H12" s="25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</row>
    <row r="13" ht="15.75" customHeight="1" spans="1:20">
      <c r="A13" s="87">
        <v>2010106</v>
      </c>
      <c r="B13" s="88" t="s">
        <v>51</v>
      </c>
      <c r="C13" s="40"/>
      <c r="D13" s="40"/>
      <c r="E13" s="25"/>
      <c r="F13" s="90">
        <f t="shared" si="0"/>
        <v>0</v>
      </c>
      <c r="G13" s="90">
        <f t="shared" si="1"/>
        <v>0</v>
      </c>
      <c r="H13" s="25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</row>
    <row r="14" ht="15.75" customHeight="1" spans="1:20">
      <c r="A14" s="87">
        <v>2010107</v>
      </c>
      <c r="B14" s="88" t="s">
        <v>52</v>
      </c>
      <c r="C14" s="40"/>
      <c r="D14" s="40"/>
      <c r="E14" s="25"/>
      <c r="F14" s="90">
        <f t="shared" si="0"/>
        <v>0</v>
      </c>
      <c r="G14" s="90">
        <f t="shared" si="1"/>
        <v>0</v>
      </c>
      <c r="H14" s="25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</row>
    <row r="15" ht="15.75" customHeight="1" spans="1:20">
      <c r="A15" s="87">
        <v>2010108</v>
      </c>
      <c r="B15" s="88" t="s">
        <v>53</v>
      </c>
      <c r="C15" s="40"/>
      <c r="D15" s="40"/>
      <c r="E15" s="25"/>
      <c r="F15" s="90">
        <f t="shared" si="0"/>
        <v>0</v>
      </c>
      <c r="G15" s="90">
        <f t="shared" si="1"/>
        <v>0</v>
      </c>
      <c r="H15" s="25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</row>
    <row r="16" ht="15.75" customHeight="1" spans="1:20">
      <c r="A16" s="87">
        <v>2010109</v>
      </c>
      <c r="B16" s="88" t="s">
        <v>54</v>
      </c>
      <c r="C16" s="40"/>
      <c r="D16" s="40"/>
      <c r="E16" s="25"/>
      <c r="F16" s="90">
        <f t="shared" si="0"/>
        <v>0</v>
      </c>
      <c r="G16" s="90">
        <f t="shared" si="1"/>
        <v>0</v>
      </c>
      <c r="H16" s="25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</row>
    <row r="17" ht="15.75" customHeight="1" spans="1:20">
      <c r="A17" s="87">
        <v>2010150</v>
      </c>
      <c r="B17" s="88" t="s">
        <v>55</v>
      </c>
      <c r="C17" s="40"/>
      <c r="D17" s="40"/>
      <c r="E17" s="25">
        <v>129</v>
      </c>
      <c r="F17" s="90">
        <f t="shared" si="0"/>
        <v>0</v>
      </c>
      <c r="G17" s="90">
        <f t="shared" si="1"/>
        <v>0</v>
      </c>
      <c r="H17" s="25">
        <v>129</v>
      </c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</row>
    <row r="18" ht="15.75" customHeight="1" spans="1:20">
      <c r="A18" s="87">
        <v>2010199</v>
      </c>
      <c r="B18" s="88" t="s">
        <v>56</v>
      </c>
      <c r="C18" s="40">
        <v>77</v>
      </c>
      <c r="D18" s="40">
        <v>9</v>
      </c>
      <c r="E18" s="25">
        <v>0</v>
      </c>
      <c r="F18" s="90">
        <f t="shared" si="0"/>
        <v>0</v>
      </c>
      <c r="G18" s="90">
        <f t="shared" si="1"/>
        <v>0</v>
      </c>
      <c r="H18" s="25">
        <v>0</v>
      </c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</row>
    <row r="19" ht="15.75" customHeight="1" spans="1:20">
      <c r="A19" s="87">
        <v>20102</v>
      </c>
      <c r="B19" s="88" t="s">
        <v>57</v>
      </c>
      <c r="C19" s="36">
        <f>SUM(C20,C21,C22,C23,C24,C25,C26,C27)</f>
        <v>260</v>
      </c>
      <c r="D19" s="36">
        <f>SUM(D20,D21,D22,D23,D24,D25,D26,D27)</f>
        <v>240</v>
      </c>
      <c r="E19" s="36">
        <f>SUM(E20,E21,E22,E23,E24,E25,E26,E27)</f>
        <v>238</v>
      </c>
      <c r="F19" s="90">
        <f t="shared" si="0"/>
        <v>0.915384615384615</v>
      </c>
      <c r="G19" s="90">
        <f t="shared" si="1"/>
        <v>0.991666666666667</v>
      </c>
      <c r="H19" s="24">
        <f>SUM(H20,H21,H22,H23,H24,H25,H26,H27)</f>
        <v>238</v>
      </c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</row>
    <row r="20" ht="15.75" customHeight="1" spans="1:20">
      <c r="A20" s="87">
        <v>2010201</v>
      </c>
      <c r="B20" s="88" t="s">
        <v>46</v>
      </c>
      <c r="C20" s="40">
        <v>260</v>
      </c>
      <c r="D20" s="40">
        <v>240</v>
      </c>
      <c r="E20" s="40">
        <v>220</v>
      </c>
      <c r="F20" s="90">
        <f t="shared" si="0"/>
        <v>0.846153846153846</v>
      </c>
      <c r="G20" s="90">
        <f t="shared" si="1"/>
        <v>0.916666666666667</v>
      </c>
      <c r="H20" s="25">
        <v>220</v>
      </c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</row>
    <row r="21" ht="15.75" customHeight="1" spans="1:20">
      <c r="A21" s="87">
        <v>2010202</v>
      </c>
      <c r="B21" s="88" t="s">
        <v>47</v>
      </c>
      <c r="C21" s="40"/>
      <c r="D21" s="40"/>
      <c r="E21" s="25">
        <v>18</v>
      </c>
      <c r="F21" s="90">
        <f t="shared" si="0"/>
        <v>0</v>
      </c>
      <c r="G21" s="90">
        <f t="shared" si="1"/>
        <v>0</v>
      </c>
      <c r="H21" s="25">
        <v>18</v>
      </c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</row>
    <row r="22" ht="15.75" customHeight="1" spans="1:20">
      <c r="A22" s="87">
        <v>2010203</v>
      </c>
      <c r="B22" s="88" t="s">
        <v>48</v>
      </c>
      <c r="C22" s="40"/>
      <c r="D22" s="40"/>
      <c r="E22" s="25"/>
      <c r="F22" s="90">
        <f t="shared" si="0"/>
        <v>0</v>
      </c>
      <c r="G22" s="90">
        <f t="shared" si="1"/>
        <v>0</v>
      </c>
      <c r="H22" s="25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</row>
    <row r="23" ht="15.75" customHeight="1" spans="1:20">
      <c r="A23" s="87">
        <v>2010204</v>
      </c>
      <c r="B23" s="88" t="s">
        <v>58</v>
      </c>
      <c r="C23" s="40"/>
      <c r="D23" s="40"/>
      <c r="E23" s="25"/>
      <c r="F23" s="90">
        <f t="shared" si="0"/>
        <v>0</v>
      </c>
      <c r="G23" s="90">
        <f t="shared" si="1"/>
        <v>0</v>
      </c>
      <c r="H23" s="25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</row>
    <row r="24" ht="15.75" customHeight="1" spans="1:20">
      <c r="A24" s="87">
        <v>2010205</v>
      </c>
      <c r="B24" s="88" t="s">
        <v>59</v>
      </c>
      <c r="C24" s="40"/>
      <c r="D24" s="40"/>
      <c r="E24" s="25"/>
      <c r="F24" s="90">
        <f t="shared" si="0"/>
        <v>0</v>
      </c>
      <c r="G24" s="90">
        <f t="shared" si="1"/>
        <v>0</v>
      </c>
      <c r="H24" s="25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</row>
    <row r="25" ht="15.75" customHeight="1" spans="1:20">
      <c r="A25" s="87">
        <v>2010206</v>
      </c>
      <c r="B25" s="88" t="s">
        <v>60</v>
      </c>
      <c r="C25" s="40"/>
      <c r="D25" s="40"/>
      <c r="E25" s="25"/>
      <c r="F25" s="90">
        <f t="shared" si="0"/>
        <v>0</v>
      </c>
      <c r="G25" s="90">
        <f t="shared" si="1"/>
        <v>0</v>
      </c>
      <c r="H25" s="25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</row>
    <row r="26" ht="15.75" customHeight="1" spans="1:20">
      <c r="A26" s="87">
        <v>2010250</v>
      </c>
      <c r="B26" s="88" t="s">
        <v>55</v>
      </c>
      <c r="C26" s="40"/>
      <c r="D26" s="40"/>
      <c r="E26" s="25"/>
      <c r="F26" s="90">
        <f t="shared" si="0"/>
        <v>0</v>
      </c>
      <c r="G26" s="90">
        <f t="shared" si="1"/>
        <v>0</v>
      </c>
      <c r="H26" s="25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</row>
    <row r="27" ht="15.75" customHeight="1" spans="1:20">
      <c r="A27" s="87">
        <v>2010299</v>
      </c>
      <c r="B27" s="88" t="s">
        <v>61</v>
      </c>
      <c r="C27" s="40"/>
      <c r="D27" s="40"/>
      <c r="E27" s="25"/>
      <c r="F27" s="90">
        <f t="shared" si="0"/>
        <v>0</v>
      </c>
      <c r="G27" s="90">
        <f t="shared" si="1"/>
        <v>0</v>
      </c>
      <c r="H27" s="25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</row>
    <row r="28" ht="15.75" customHeight="1" spans="1:20">
      <c r="A28" s="87">
        <v>20103</v>
      </c>
      <c r="B28" s="88" t="s">
        <v>62</v>
      </c>
      <c r="C28" s="36">
        <f>SUM(C29,C30,C31,C32,C33,C34,C35,C36,C37,C38)</f>
        <v>24861</v>
      </c>
      <c r="D28" s="36">
        <f>SUM(D29,D30,D31,D32,D33,D34,D35,D36,D37,D38)</f>
        <v>22575</v>
      </c>
      <c r="E28" s="36">
        <f>SUM(E29,E30,E31,E32,E33,E34,E35,E36,E37,E38)</f>
        <v>17073</v>
      </c>
      <c r="F28" s="90">
        <f t="shared" si="0"/>
        <v>0.686738264752021</v>
      </c>
      <c r="G28" s="90">
        <f t="shared" si="1"/>
        <v>0.756279069767442</v>
      </c>
      <c r="H28" s="24">
        <f>SUM(H29,H30,H31,H32,H33,H34,H35,H36,H37,H38)</f>
        <v>17073</v>
      </c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</row>
    <row r="29" ht="15.75" customHeight="1" spans="1:20">
      <c r="A29" s="87">
        <v>2010301</v>
      </c>
      <c r="B29" s="88" t="s">
        <v>46</v>
      </c>
      <c r="C29" s="40">
        <v>15972</v>
      </c>
      <c r="D29" s="40">
        <v>9445</v>
      </c>
      <c r="E29" s="40">
        <v>7037</v>
      </c>
      <c r="F29" s="90">
        <f t="shared" si="0"/>
        <v>0.440583521162034</v>
      </c>
      <c r="G29" s="90">
        <f t="shared" si="1"/>
        <v>0.745050291159344</v>
      </c>
      <c r="H29" s="25">
        <v>7037</v>
      </c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</row>
    <row r="30" ht="15.75" customHeight="1" spans="1:20">
      <c r="A30" s="87">
        <v>2010302</v>
      </c>
      <c r="B30" s="88" t="s">
        <v>47</v>
      </c>
      <c r="C30" s="40">
        <v>1011</v>
      </c>
      <c r="D30" s="40"/>
      <c r="E30" s="25">
        <v>159</v>
      </c>
      <c r="F30" s="90">
        <f t="shared" si="0"/>
        <v>0.15727002967359</v>
      </c>
      <c r="G30" s="90">
        <f t="shared" si="1"/>
        <v>0</v>
      </c>
      <c r="H30" s="25">
        <v>159</v>
      </c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</row>
    <row r="31" ht="15.75" customHeight="1" spans="1:20">
      <c r="A31" s="87">
        <v>2010303</v>
      </c>
      <c r="B31" s="88" t="s">
        <v>48</v>
      </c>
      <c r="C31" s="40"/>
      <c r="D31" s="40"/>
      <c r="E31" s="25"/>
      <c r="F31" s="90">
        <f t="shared" si="0"/>
        <v>0</v>
      </c>
      <c r="G31" s="90">
        <f t="shared" si="1"/>
        <v>0</v>
      </c>
      <c r="H31" s="25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</row>
    <row r="32" ht="15.75" customHeight="1" spans="1:20">
      <c r="A32" s="87">
        <v>2010304</v>
      </c>
      <c r="B32" s="88" t="s">
        <v>63</v>
      </c>
      <c r="C32" s="40"/>
      <c r="D32" s="40"/>
      <c r="E32" s="25"/>
      <c r="F32" s="90">
        <f t="shared" si="0"/>
        <v>0</v>
      </c>
      <c r="G32" s="90">
        <f t="shared" si="1"/>
        <v>0</v>
      </c>
      <c r="H32" s="25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</row>
    <row r="33" ht="15.75" customHeight="1" spans="1:20">
      <c r="A33" s="87">
        <v>2010305</v>
      </c>
      <c r="B33" s="88" t="s">
        <v>64</v>
      </c>
      <c r="C33" s="40"/>
      <c r="D33" s="40"/>
      <c r="E33" s="25">
        <v>36</v>
      </c>
      <c r="F33" s="90">
        <f t="shared" si="0"/>
        <v>0</v>
      </c>
      <c r="G33" s="90">
        <f t="shared" si="1"/>
        <v>0</v>
      </c>
      <c r="H33" s="25">
        <v>36</v>
      </c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</row>
    <row r="34" ht="15.75" customHeight="1" spans="1:20">
      <c r="A34" s="87">
        <v>2010306</v>
      </c>
      <c r="B34" s="88" t="s">
        <v>65</v>
      </c>
      <c r="C34" s="40"/>
      <c r="D34" s="40"/>
      <c r="E34" s="25"/>
      <c r="F34" s="90">
        <f t="shared" si="0"/>
        <v>0</v>
      </c>
      <c r="G34" s="90">
        <f t="shared" si="1"/>
        <v>0</v>
      </c>
      <c r="H34" s="25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</row>
    <row r="35" ht="15.75" customHeight="1" spans="1:20">
      <c r="A35" s="87">
        <v>2010308</v>
      </c>
      <c r="B35" s="88" t="s">
        <v>66</v>
      </c>
      <c r="C35" s="40">
        <v>415</v>
      </c>
      <c r="D35" s="40">
        <v>246</v>
      </c>
      <c r="E35" s="25">
        <v>300</v>
      </c>
      <c r="F35" s="90">
        <f t="shared" si="0"/>
        <v>0.72289156626506</v>
      </c>
      <c r="G35" s="90">
        <f t="shared" si="1"/>
        <v>1.21951219512195</v>
      </c>
      <c r="H35" s="25">
        <v>300</v>
      </c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</row>
    <row r="36" ht="15.75" customHeight="1" spans="1:20">
      <c r="A36" s="87">
        <v>2010309</v>
      </c>
      <c r="B36" s="88" t="s">
        <v>67</v>
      </c>
      <c r="C36" s="40"/>
      <c r="D36" s="40"/>
      <c r="E36" s="25"/>
      <c r="F36" s="90">
        <f t="shared" si="0"/>
        <v>0</v>
      </c>
      <c r="G36" s="90">
        <f t="shared" si="1"/>
        <v>0</v>
      </c>
      <c r="H36" s="25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</row>
    <row r="37" ht="15.75" customHeight="1" spans="1:20">
      <c r="A37" s="87">
        <v>2010350</v>
      </c>
      <c r="B37" s="88" t="s">
        <v>55</v>
      </c>
      <c r="C37" s="40">
        <v>3095</v>
      </c>
      <c r="D37" s="40">
        <v>610</v>
      </c>
      <c r="E37" s="25">
        <v>695</v>
      </c>
      <c r="F37" s="90">
        <f t="shared" si="0"/>
        <v>0.224555735056543</v>
      </c>
      <c r="G37" s="90">
        <f t="shared" si="1"/>
        <v>1.13934426229508</v>
      </c>
      <c r="H37" s="25">
        <v>695</v>
      </c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</row>
    <row r="38" ht="15.75" customHeight="1" spans="1:20">
      <c r="A38" s="87">
        <v>2010399</v>
      </c>
      <c r="B38" s="88" t="s">
        <v>68</v>
      </c>
      <c r="C38" s="40">
        <v>4368</v>
      </c>
      <c r="D38" s="40">
        <v>12274</v>
      </c>
      <c r="E38" s="25">
        <v>8846</v>
      </c>
      <c r="F38" s="90">
        <f t="shared" si="0"/>
        <v>2.02518315018315</v>
      </c>
      <c r="G38" s="90">
        <f t="shared" si="1"/>
        <v>0.720710444842757</v>
      </c>
      <c r="H38" s="25">
        <v>8846</v>
      </c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</row>
    <row r="39" ht="15.75" customHeight="1" spans="1:20">
      <c r="A39" s="87">
        <v>20104</v>
      </c>
      <c r="B39" s="88" t="s">
        <v>69</v>
      </c>
      <c r="C39" s="36">
        <f>SUM(C40,C41,C42,C43,C44,C45,C46,C47,C48,C49)</f>
        <v>474</v>
      </c>
      <c r="D39" s="36">
        <f>SUM(D40,D41,D42,D43,D44,D45,D46,D47,D48,D49)</f>
        <v>3739</v>
      </c>
      <c r="E39" s="36">
        <f>SUM(E40,E41,E42,E43,E44,E45,E46,E47,E48,E49)</f>
        <v>2480</v>
      </c>
      <c r="F39" s="90">
        <f t="shared" si="0"/>
        <v>5.23206751054852</v>
      </c>
      <c r="G39" s="90">
        <f t="shared" si="1"/>
        <v>0.663278951591335</v>
      </c>
      <c r="H39" s="24">
        <f>SUM(H40,H41,H42,H43,H44,H45,H46,H47,H48,H49)</f>
        <v>2480</v>
      </c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</row>
    <row r="40" ht="15.75" customHeight="1" spans="1:20">
      <c r="A40" s="87">
        <v>2010401</v>
      </c>
      <c r="B40" s="88" t="s">
        <v>46</v>
      </c>
      <c r="C40" s="40">
        <v>395</v>
      </c>
      <c r="D40" s="40">
        <v>396</v>
      </c>
      <c r="E40" s="40">
        <v>480</v>
      </c>
      <c r="F40" s="90">
        <f t="shared" si="0"/>
        <v>1.21518987341772</v>
      </c>
      <c r="G40" s="90">
        <f t="shared" si="1"/>
        <v>1.21212121212121</v>
      </c>
      <c r="H40" s="25">
        <v>480</v>
      </c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</row>
    <row r="41" ht="15.75" customHeight="1" spans="1:20">
      <c r="A41" s="87">
        <v>2010402</v>
      </c>
      <c r="B41" s="88" t="s">
        <v>47</v>
      </c>
      <c r="C41" s="40"/>
      <c r="D41" s="40"/>
      <c r="E41" s="25"/>
      <c r="F41" s="90">
        <f t="shared" si="0"/>
        <v>0</v>
      </c>
      <c r="G41" s="90">
        <f t="shared" si="1"/>
        <v>0</v>
      </c>
      <c r="H41" s="25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</row>
    <row r="42" ht="15.75" customHeight="1" spans="1:20">
      <c r="A42" s="87">
        <v>2010403</v>
      </c>
      <c r="B42" s="88" t="s">
        <v>48</v>
      </c>
      <c r="C42" s="40"/>
      <c r="D42" s="40"/>
      <c r="E42" s="25"/>
      <c r="F42" s="90">
        <f t="shared" si="0"/>
        <v>0</v>
      </c>
      <c r="G42" s="90">
        <f t="shared" si="1"/>
        <v>0</v>
      </c>
      <c r="H42" s="25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</row>
    <row r="43" ht="15.75" customHeight="1" spans="1:20">
      <c r="A43" s="87">
        <v>2010404</v>
      </c>
      <c r="B43" s="88" t="s">
        <v>70</v>
      </c>
      <c r="C43" s="40"/>
      <c r="D43" s="40"/>
      <c r="E43" s="25"/>
      <c r="F43" s="90">
        <f t="shared" si="0"/>
        <v>0</v>
      </c>
      <c r="G43" s="90">
        <f t="shared" si="1"/>
        <v>0</v>
      </c>
      <c r="H43" s="25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</row>
    <row r="44" ht="15.75" customHeight="1" spans="1:20">
      <c r="A44" s="87">
        <v>2010405</v>
      </c>
      <c r="B44" s="88" t="s">
        <v>71</v>
      </c>
      <c r="C44" s="40"/>
      <c r="D44" s="40"/>
      <c r="E44" s="25"/>
      <c r="F44" s="90">
        <f t="shared" si="0"/>
        <v>0</v>
      </c>
      <c r="G44" s="90">
        <f t="shared" si="1"/>
        <v>0</v>
      </c>
      <c r="H44" s="25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</row>
    <row r="45" ht="15.75" customHeight="1" spans="1:20">
      <c r="A45" s="87">
        <v>2010406</v>
      </c>
      <c r="B45" s="88" t="s">
        <v>72</v>
      </c>
      <c r="C45" s="40"/>
      <c r="D45" s="40"/>
      <c r="E45" s="25"/>
      <c r="F45" s="90">
        <f t="shared" si="0"/>
        <v>0</v>
      </c>
      <c r="G45" s="90">
        <f t="shared" si="1"/>
        <v>0</v>
      </c>
      <c r="H45" s="25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</row>
    <row r="46" ht="15.75" customHeight="1" spans="1:20">
      <c r="A46" s="87">
        <v>2010407</v>
      </c>
      <c r="B46" s="88" t="s">
        <v>73</v>
      </c>
      <c r="C46" s="40"/>
      <c r="D46" s="40"/>
      <c r="E46" s="25"/>
      <c r="F46" s="90">
        <f t="shared" si="0"/>
        <v>0</v>
      </c>
      <c r="G46" s="90">
        <f t="shared" si="1"/>
        <v>0</v>
      </c>
      <c r="H46" s="25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</row>
    <row r="47" ht="15.75" customHeight="1" spans="1:20">
      <c r="A47" s="87">
        <v>2010408</v>
      </c>
      <c r="B47" s="88" t="s">
        <v>74</v>
      </c>
      <c r="C47" s="40"/>
      <c r="D47" s="40"/>
      <c r="E47" s="25"/>
      <c r="F47" s="90">
        <f t="shared" si="0"/>
        <v>0</v>
      </c>
      <c r="G47" s="90">
        <f t="shared" si="1"/>
        <v>0</v>
      </c>
      <c r="H47" s="25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</row>
    <row r="48" ht="15.75" customHeight="1" spans="1:20">
      <c r="A48" s="87">
        <v>2010450</v>
      </c>
      <c r="B48" s="88" t="s">
        <v>55</v>
      </c>
      <c r="C48" s="40"/>
      <c r="D48" s="40"/>
      <c r="E48" s="25"/>
      <c r="F48" s="90">
        <f t="shared" si="0"/>
        <v>0</v>
      </c>
      <c r="G48" s="90">
        <f t="shared" si="1"/>
        <v>0</v>
      </c>
      <c r="H48" s="25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</row>
    <row r="49" ht="15.75" customHeight="1" spans="1:20">
      <c r="A49" s="87">
        <v>2010499</v>
      </c>
      <c r="B49" s="88" t="s">
        <v>75</v>
      </c>
      <c r="C49" s="40">
        <v>79</v>
      </c>
      <c r="D49" s="40">
        <v>3343</v>
      </c>
      <c r="E49" s="25">
        <v>2000</v>
      </c>
      <c r="F49" s="90">
        <f t="shared" si="0"/>
        <v>25.3164556962025</v>
      </c>
      <c r="G49" s="90">
        <f t="shared" si="1"/>
        <v>0.598265031408914</v>
      </c>
      <c r="H49" s="25">
        <v>2000</v>
      </c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</row>
    <row r="50" ht="15.75" customHeight="1" spans="1:20">
      <c r="A50" s="87">
        <v>20105</v>
      </c>
      <c r="B50" s="88" t="s">
        <v>76</v>
      </c>
      <c r="C50" s="36">
        <f>SUM(C51,C52,C53,C54,C55,C56,C57,C58,C59,C60)</f>
        <v>274</v>
      </c>
      <c r="D50" s="36">
        <f>SUM(D51,D52,D53,D54,D55,D56,D57,D58,D59,D60)</f>
        <v>115</v>
      </c>
      <c r="E50" s="36">
        <f>SUM(E51,E52,E53,E54,E55,E56,E57,E58,E59,E60)</f>
        <v>135</v>
      </c>
      <c r="F50" s="90">
        <f t="shared" si="0"/>
        <v>0.492700729927007</v>
      </c>
      <c r="G50" s="90">
        <f t="shared" si="1"/>
        <v>1.17391304347826</v>
      </c>
      <c r="H50" s="24">
        <f>SUM(H51,H52,H53,H54,H55,H56,H57,H58,H59,H60)</f>
        <v>135</v>
      </c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</row>
    <row r="51" ht="15.75" customHeight="1" spans="1:20">
      <c r="A51" s="87">
        <v>2010501</v>
      </c>
      <c r="B51" s="88" t="s">
        <v>46</v>
      </c>
      <c r="C51" s="40">
        <v>274</v>
      </c>
      <c r="D51" s="40">
        <v>97</v>
      </c>
      <c r="E51" s="40">
        <v>135</v>
      </c>
      <c r="F51" s="90">
        <f t="shared" si="0"/>
        <v>0.492700729927007</v>
      </c>
      <c r="G51" s="90">
        <f t="shared" si="1"/>
        <v>1.39175257731959</v>
      </c>
      <c r="H51" s="25">
        <v>135</v>
      </c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</row>
    <row r="52" ht="15.75" customHeight="1" spans="1:20">
      <c r="A52" s="87">
        <v>2010502</v>
      </c>
      <c r="B52" s="88" t="s">
        <v>47</v>
      </c>
      <c r="C52" s="40"/>
      <c r="D52" s="40"/>
      <c r="E52" s="25"/>
      <c r="F52" s="90">
        <f t="shared" si="0"/>
        <v>0</v>
      </c>
      <c r="G52" s="90">
        <f t="shared" si="1"/>
        <v>0</v>
      </c>
      <c r="H52" s="25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</row>
    <row r="53" ht="15.75" customHeight="1" spans="1:20">
      <c r="A53" s="87">
        <v>2010503</v>
      </c>
      <c r="B53" s="88" t="s">
        <v>48</v>
      </c>
      <c r="C53" s="40"/>
      <c r="D53" s="40"/>
      <c r="E53" s="25"/>
      <c r="F53" s="90">
        <f t="shared" si="0"/>
        <v>0</v>
      </c>
      <c r="G53" s="90">
        <f t="shared" si="1"/>
        <v>0</v>
      </c>
      <c r="H53" s="25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</row>
    <row r="54" ht="15.75" customHeight="1" spans="1:20">
      <c r="A54" s="87">
        <v>2010504</v>
      </c>
      <c r="B54" s="88" t="s">
        <v>77</v>
      </c>
      <c r="C54" s="40"/>
      <c r="D54" s="40"/>
      <c r="E54" s="25"/>
      <c r="F54" s="90">
        <f t="shared" si="0"/>
        <v>0</v>
      </c>
      <c r="G54" s="90">
        <f t="shared" si="1"/>
        <v>0</v>
      </c>
      <c r="H54" s="25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</row>
    <row r="55" ht="15.75" customHeight="1" spans="1:20">
      <c r="A55" s="87">
        <v>2010505</v>
      </c>
      <c r="B55" s="88" t="s">
        <v>78</v>
      </c>
      <c r="C55" s="40"/>
      <c r="D55" s="40"/>
      <c r="E55" s="25"/>
      <c r="F55" s="90">
        <f t="shared" si="0"/>
        <v>0</v>
      </c>
      <c r="G55" s="90">
        <f t="shared" si="1"/>
        <v>0</v>
      </c>
      <c r="H55" s="25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</row>
    <row r="56" ht="15.75" customHeight="1" spans="1:20">
      <c r="A56" s="87">
        <v>2010506</v>
      </c>
      <c r="B56" s="88" t="s">
        <v>79</v>
      </c>
      <c r="C56" s="40"/>
      <c r="D56" s="40"/>
      <c r="E56" s="25"/>
      <c r="F56" s="90">
        <f t="shared" si="0"/>
        <v>0</v>
      </c>
      <c r="G56" s="90">
        <f t="shared" si="1"/>
        <v>0</v>
      </c>
      <c r="H56" s="25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</row>
    <row r="57" ht="15.75" customHeight="1" spans="1:20">
      <c r="A57" s="87">
        <v>2010507</v>
      </c>
      <c r="B57" s="88" t="s">
        <v>80</v>
      </c>
      <c r="C57" s="40"/>
      <c r="D57" s="40">
        <v>18</v>
      </c>
      <c r="E57" s="25">
        <v>0</v>
      </c>
      <c r="F57" s="90">
        <f t="shared" si="0"/>
        <v>0</v>
      </c>
      <c r="G57" s="90">
        <f t="shared" si="1"/>
        <v>0</v>
      </c>
      <c r="H57" s="25">
        <v>0</v>
      </c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</row>
    <row r="58" ht="15.75" customHeight="1" spans="1:20">
      <c r="A58" s="87">
        <v>2010508</v>
      </c>
      <c r="B58" s="88" t="s">
        <v>81</v>
      </c>
      <c r="C58" s="40"/>
      <c r="D58" s="40"/>
      <c r="E58" s="25"/>
      <c r="F58" s="90">
        <f t="shared" si="0"/>
        <v>0</v>
      </c>
      <c r="G58" s="90">
        <f t="shared" si="1"/>
        <v>0</v>
      </c>
      <c r="H58" s="25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</row>
    <row r="59" ht="15.75" customHeight="1" spans="1:20">
      <c r="A59" s="87">
        <v>2010550</v>
      </c>
      <c r="B59" s="88" t="s">
        <v>55</v>
      </c>
      <c r="C59" s="40"/>
      <c r="D59" s="40"/>
      <c r="E59" s="25"/>
      <c r="F59" s="90">
        <f t="shared" si="0"/>
        <v>0</v>
      </c>
      <c r="G59" s="90">
        <f t="shared" si="1"/>
        <v>0</v>
      </c>
      <c r="H59" s="25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</row>
    <row r="60" ht="15.75" customHeight="1" spans="1:20">
      <c r="A60" s="87">
        <v>2010599</v>
      </c>
      <c r="B60" s="88" t="s">
        <v>82</v>
      </c>
      <c r="C60" s="40"/>
      <c r="D60" s="40"/>
      <c r="E60" s="25"/>
      <c r="F60" s="90">
        <f t="shared" si="0"/>
        <v>0</v>
      </c>
      <c r="G60" s="90">
        <f t="shared" si="1"/>
        <v>0</v>
      </c>
      <c r="H60" s="25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</row>
    <row r="61" ht="15.75" customHeight="1" spans="1:20">
      <c r="A61" s="87">
        <v>20106</v>
      </c>
      <c r="B61" s="88" t="s">
        <v>83</v>
      </c>
      <c r="C61" s="36">
        <f>SUM(C62,C63,C64,C65,C66,C67,C68,C69,C70,C71)</f>
        <v>1105</v>
      </c>
      <c r="D61" s="36">
        <f>SUM(D62,D63,D64,D65,D66,D67,D68,D69,D70,D71)</f>
        <v>1209</v>
      </c>
      <c r="E61" s="36">
        <f>SUM(E62,E63,E64,E65,E66,E67,E68,E69,E70,E71)</f>
        <v>1094</v>
      </c>
      <c r="F61" s="90">
        <f t="shared" si="0"/>
        <v>0.990045248868778</v>
      </c>
      <c r="G61" s="90">
        <f t="shared" si="1"/>
        <v>0.904880066170389</v>
      </c>
      <c r="H61" s="24">
        <f>SUM(H62,H63,H64,H65,H66,H67,H68,H69,H70,H71)</f>
        <v>1094</v>
      </c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</row>
    <row r="62" ht="15.75" customHeight="1" spans="1:20">
      <c r="A62" s="87">
        <v>2010601</v>
      </c>
      <c r="B62" s="88" t="s">
        <v>46</v>
      </c>
      <c r="C62" s="40">
        <v>1097</v>
      </c>
      <c r="D62" s="40">
        <v>1057</v>
      </c>
      <c r="E62" s="40">
        <v>1083</v>
      </c>
      <c r="F62" s="90">
        <f t="shared" si="0"/>
        <v>0.987237921604376</v>
      </c>
      <c r="G62" s="90">
        <f t="shared" si="1"/>
        <v>1.02459791863765</v>
      </c>
      <c r="H62" s="25">
        <v>1083</v>
      </c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</row>
    <row r="63" ht="15.75" customHeight="1" spans="1:20">
      <c r="A63" s="87">
        <v>2010602</v>
      </c>
      <c r="B63" s="88" t="s">
        <v>47</v>
      </c>
      <c r="C63" s="40"/>
      <c r="D63" s="40"/>
      <c r="E63" s="25"/>
      <c r="F63" s="90">
        <f t="shared" si="0"/>
        <v>0</v>
      </c>
      <c r="G63" s="90">
        <f t="shared" si="1"/>
        <v>0</v>
      </c>
      <c r="H63" s="25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</row>
    <row r="64" ht="15.75" customHeight="1" spans="1:20">
      <c r="A64" s="87">
        <v>2010603</v>
      </c>
      <c r="B64" s="88" t="s">
        <v>48</v>
      </c>
      <c r="C64" s="40"/>
      <c r="D64" s="40"/>
      <c r="E64" s="25"/>
      <c r="F64" s="90">
        <f t="shared" si="0"/>
        <v>0</v>
      </c>
      <c r="G64" s="90">
        <f t="shared" si="1"/>
        <v>0</v>
      </c>
      <c r="H64" s="25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</row>
    <row r="65" ht="15.75" customHeight="1" spans="1:20">
      <c r="A65" s="87">
        <v>2010604</v>
      </c>
      <c r="B65" s="88" t="s">
        <v>84</v>
      </c>
      <c r="C65" s="40"/>
      <c r="D65" s="40"/>
      <c r="E65" s="25"/>
      <c r="F65" s="90">
        <f t="shared" si="0"/>
        <v>0</v>
      </c>
      <c r="G65" s="90">
        <f t="shared" si="1"/>
        <v>0</v>
      </c>
      <c r="H65" s="25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</row>
    <row r="66" ht="15.75" customHeight="1" spans="1:20">
      <c r="A66" s="87">
        <v>2010605</v>
      </c>
      <c r="B66" s="88" t="s">
        <v>85</v>
      </c>
      <c r="C66" s="40"/>
      <c r="D66" s="40"/>
      <c r="E66" s="25"/>
      <c r="F66" s="90">
        <f t="shared" si="0"/>
        <v>0</v>
      </c>
      <c r="G66" s="90">
        <f t="shared" si="1"/>
        <v>0</v>
      </c>
      <c r="H66" s="25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</row>
    <row r="67" ht="15.75" customHeight="1" spans="1:20">
      <c r="A67" s="87">
        <v>2010606</v>
      </c>
      <c r="B67" s="88" t="s">
        <v>86</v>
      </c>
      <c r="C67" s="40"/>
      <c r="D67" s="40"/>
      <c r="E67" s="25"/>
      <c r="F67" s="90">
        <f t="shared" si="0"/>
        <v>0</v>
      </c>
      <c r="G67" s="90">
        <f t="shared" si="1"/>
        <v>0</v>
      </c>
      <c r="H67" s="25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</row>
    <row r="68" ht="15.75" customHeight="1" spans="1:20">
      <c r="A68" s="87">
        <v>2010607</v>
      </c>
      <c r="B68" s="88" t="s">
        <v>87</v>
      </c>
      <c r="C68" s="40"/>
      <c r="D68" s="40"/>
      <c r="E68" s="25"/>
      <c r="F68" s="90">
        <f t="shared" si="0"/>
        <v>0</v>
      </c>
      <c r="G68" s="90">
        <f t="shared" si="1"/>
        <v>0</v>
      </c>
      <c r="H68" s="25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</row>
    <row r="69" ht="15.75" customHeight="1" spans="1:20">
      <c r="A69" s="87">
        <v>2010608</v>
      </c>
      <c r="B69" s="88" t="s">
        <v>88</v>
      </c>
      <c r="C69" s="40"/>
      <c r="D69" s="40">
        <v>8</v>
      </c>
      <c r="E69" s="25">
        <v>0</v>
      </c>
      <c r="F69" s="90">
        <f t="shared" si="0"/>
        <v>0</v>
      </c>
      <c r="G69" s="90">
        <f t="shared" si="1"/>
        <v>0</v>
      </c>
      <c r="H69" s="25">
        <v>0</v>
      </c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</row>
    <row r="70" ht="15.75" customHeight="1" spans="1:20">
      <c r="A70" s="87">
        <v>2010650</v>
      </c>
      <c r="B70" s="88" t="s">
        <v>55</v>
      </c>
      <c r="C70" s="40"/>
      <c r="D70" s="40">
        <v>22</v>
      </c>
      <c r="E70" s="25">
        <v>0</v>
      </c>
      <c r="F70" s="90">
        <f t="shared" ref="F70:F133" si="2">IFERROR(E70/C70,0)</f>
        <v>0</v>
      </c>
      <c r="G70" s="90">
        <f t="shared" ref="G70:G133" si="3">IFERROR(E70/D70,0)</f>
        <v>0</v>
      </c>
      <c r="H70" s="25">
        <v>0</v>
      </c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</row>
    <row r="71" ht="15.75" customHeight="1" spans="1:20">
      <c r="A71" s="87">
        <v>2010699</v>
      </c>
      <c r="B71" s="88" t="s">
        <v>89</v>
      </c>
      <c r="C71" s="40">
        <v>8</v>
      </c>
      <c r="D71" s="40">
        <v>122</v>
      </c>
      <c r="E71" s="25">
        <v>11</v>
      </c>
      <c r="F71" s="90">
        <f t="shared" si="2"/>
        <v>1.375</v>
      </c>
      <c r="G71" s="90">
        <f t="shared" si="3"/>
        <v>0.0901639344262295</v>
      </c>
      <c r="H71" s="25">
        <v>11</v>
      </c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</row>
    <row r="72" ht="15.75" customHeight="1" spans="1:20">
      <c r="A72" s="87">
        <v>20107</v>
      </c>
      <c r="B72" s="88" t="s">
        <v>90</v>
      </c>
      <c r="C72" s="36">
        <f>SUM(C73,C74,C75,C76,C77,C78,C79)</f>
        <v>2200</v>
      </c>
      <c r="D72" s="36">
        <f>SUM(D73,D74,D75,D76,D77,D78,D79)</f>
        <v>2352</v>
      </c>
      <c r="E72" s="36">
        <f>SUM(E73,E74,E75,E76,E77,E78,E79)</f>
        <v>2000</v>
      </c>
      <c r="F72" s="90">
        <f t="shared" si="2"/>
        <v>0.909090909090909</v>
      </c>
      <c r="G72" s="90">
        <f t="shared" si="3"/>
        <v>0.850340136054422</v>
      </c>
      <c r="H72" s="24">
        <f>SUM(H73,H74,H75,H76,H77,H78,H79)</f>
        <v>2000</v>
      </c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</row>
    <row r="73" ht="15.75" customHeight="1" spans="1:20">
      <c r="A73" s="87">
        <v>2010701</v>
      </c>
      <c r="B73" s="88" t="s">
        <v>46</v>
      </c>
      <c r="C73" s="40">
        <v>2000</v>
      </c>
      <c r="D73" s="40">
        <v>2252</v>
      </c>
      <c r="E73" s="40">
        <v>2000</v>
      </c>
      <c r="F73" s="90">
        <f t="shared" si="2"/>
        <v>1</v>
      </c>
      <c r="G73" s="90">
        <f t="shared" si="3"/>
        <v>0.88809946714032</v>
      </c>
      <c r="H73" s="25">
        <v>2000</v>
      </c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</row>
    <row r="74" ht="15.75" customHeight="1" spans="1:20">
      <c r="A74" s="87">
        <v>2010702</v>
      </c>
      <c r="B74" s="88" t="s">
        <v>47</v>
      </c>
      <c r="C74" s="40"/>
      <c r="D74" s="40"/>
      <c r="E74" s="25"/>
      <c r="F74" s="90">
        <f t="shared" si="2"/>
        <v>0</v>
      </c>
      <c r="G74" s="90">
        <f t="shared" si="3"/>
        <v>0</v>
      </c>
      <c r="H74" s="25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</row>
    <row r="75" ht="15.75" customHeight="1" spans="1:20">
      <c r="A75" s="87">
        <v>2010703</v>
      </c>
      <c r="B75" s="88" t="s">
        <v>48</v>
      </c>
      <c r="C75" s="40"/>
      <c r="D75" s="40"/>
      <c r="E75" s="25"/>
      <c r="F75" s="90">
        <f t="shared" si="2"/>
        <v>0</v>
      </c>
      <c r="G75" s="90">
        <f t="shared" si="3"/>
        <v>0</v>
      </c>
      <c r="H75" s="25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</row>
    <row r="76" ht="15.75" customHeight="1" spans="1:20">
      <c r="A76" s="87">
        <v>2010709</v>
      </c>
      <c r="B76" s="88" t="s">
        <v>87</v>
      </c>
      <c r="C76" s="40"/>
      <c r="D76" s="40"/>
      <c r="E76" s="25"/>
      <c r="F76" s="90">
        <f t="shared" si="2"/>
        <v>0</v>
      </c>
      <c r="G76" s="90">
        <f t="shared" si="3"/>
        <v>0</v>
      </c>
      <c r="H76" s="25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</row>
    <row r="77" ht="15.75" customHeight="1" spans="1:20">
      <c r="A77" s="87">
        <v>2010710</v>
      </c>
      <c r="B77" s="88" t="s">
        <v>91</v>
      </c>
      <c r="C77" s="40">
        <v>200</v>
      </c>
      <c r="D77" s="40"/>
      <c r="E77" s="25"/>
      <c r="F77" s="90">
        <f t="shared" si="2"/>
        <v>0</v>
      </c>
      <c r="G77" s="90">
        <f t="shared" si="3"/>
        <v>0</v>
      </c>
      <c r="H77" s="25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</row>
    <row r="78" ht="15.75" customHeight="1" spans="1:20">
      <c r="A78" s="87">
        <v>2010750</v>
      </c>
      <c r="B78" s="88" t="s">
        <v>55</v>
      </c>
      <c r="C78" s="40"/>
      <c r="D78" s="40"/>
      <c r="E78" s="25"/>
      <c r="F78" s="90">
        <f t="shared" si="2"/>
        <v>0</v>
      </c>
      <c r="G78" s="90">
        <f t="shared" si="3"/>
        <v>0</v>
      </c>
      <c r="H78" s="25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</row>
    <row r="79" ht="15.75" customHeight="1" spans="1:20">
      <c r="A79" s="87">
        <v>2010799</v>
      </c>
      <c r="B79" s="88" t="s">
        <v>92</v>
      </c>
      <c r="C79" s="40"/>
      <c r="D79" s="40">
        <v>100</v>
      </c>
      <c r="E79" s="25"/>
      <c r="F79" s="90">
        <f t="shared" si="2"/>
        <v>0</v>
      </c>
      <c r="G79" s="90">
        <f t="shared" si="3"/>
        <v>0</v>
      </c>
      <c r="H79" s="25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</row>
    <row r="80" ht="15.75" customHeight="1" spans="1:20">
      <c r="A80" s="87">
        <v>20108</v>
      </c>
      <c r="B80" s="88" t="s">
        <v>93</v>
      </c>
      <c r="C80" s="36">
        <f>SUM(C81,C82,C83,C84,C85,C86,C87,C88)</f>
        <v>338</v>
      </c>
      <c r="D80" s="36">
        <f>SUM(D81,D82,D83,D84,D85,D86,D87,D88)</f>
        <v>307</v>
      </c>
      <c r="E80" s="36">
        <f>SUM(E81,E82,E83,E84,E85,E86,E87,E88)</f>
        <v>230</v>
      </c>
      <c r="F80" s="90">
        <f t="shared" si="2"/>
        <v>0.680473372781065</v>
      </c>
      <c r="G80" s="90">
        <f t="shared" si="3"/>
        <v>0.749185667752443</v>
      </c>
      <c r="H80" s="24">
        <f>SUM(H81,H82,H83,H84,H85,H86,H87,H88)</f>
        <v>230</v>
      </c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</row>
    <row r="81" ht="15.75" customHeight="1" spans="1:20">
      <c r="A81" s="87">
        <v>2010801</v>
      </c>
      <c r="B81" s="88" t="s">
        <v>46</v>
      </c>
      <c r="C81" s="40">
        <v>336</v>
      </c>
      <c r="D81" s="40">
        <v>307</v>
      </c>
      <c r="E81" s="40">
        <v>230</v>
      </c>
      <c r="F81" s="90">
        <f t="shared" si="2"/>
        <v>0.68452380952381</v>
      </c>
      <c r="G81" s="90">
        <f t="shared" si="3"/>
        <v>0.749185667752443</v>
      </c>
      <c r="H81" s="25">
        <v>230</v>
      </c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</row>
    <row r="82" ht="15.75" customHeight="1" spans="1:20">
      <c r="A82" s="87">
        <v>2010802</v>
      </c>
      <c r="B82" s="88" t="s">
        <v>47</v>
      </c>
      <c r="C82" s="40"/>
      <c r="D82" s="40"/>
      <c r="E82" s="25"/>
      <c r="F82" s="90">
        <f t="shared" si="2"/>
        <v>0</v>
      </c>
      <c r="G82" s="90">
        <f t="shared" si="3"/>
        <v>0</v>
      </c>
      <c r="H82" s="25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</row>
    <row r="83" ht="15.75" customHeight="1" spans="1:20">
      <c r="A83" s="87">
        <v>2010803</v>
      </c>
      <c r="B83" s="88" t="s">
        <v>48</v>
      </c>
      <c r="C83" s="40"/>
      <c r="D83" s="40"/>
      <c r="E83" s="25"/>
      <c r="F83" s="90">
        <f t="shared" si="2"/>
        <v>0</v>
      </c>
      <c r="G83" s="90">
        <f t="shared" si="3"/>
        <v>0</v>
      </c>
      <c r="H83" s="25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</row>
    <row r="84" ht="15.75" customHeight="1" spans="1:20">
      <c r="A84" s="87">
        <v>2010804</v>
      </c>
      <c r="B84" s="88" t="s">
        <v>94</v>
      </c>
      <c r="C84" s="40"/>
      <c r="D84" s="40"/>
      <c r="E84" s="25"/>
      <c r="F84" s="90">
        <f t="shared" si="2"/>
        <v>0</v>
      </c>
      <c r="G84" s="90">
        <f t="shared" si="3"/>
        <v>0</v>
      </c>
      <c r="H84" s="25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</row>
    <row r="85" ht="15.75" customHeight="1" spans="1:20">
      <c r="A85" s="87">
        <v>2010805</v>
      </c>
      <c r="B85" s="88" t="s">
        <v>95</v>
      </c>
      <c r="C85" s="40"/>
      <c r="D85" s="40"/>
      <c r="E85" s="25"/>
      <c r="F85" s="90">
        <f t="shared" si="2"/>
        <v>0</v>
      </c>
      <c r="G85" s="90">
        <f t="shared" si="3"/>
        <v>0</v>
      </c>
      <c r="H85" s="25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</row>
    <row r="86" ht="15.75" customHeight="1" spans="1:20">
      <c r="A86" s="87">
        <v>2010806</v>
      </c>
      <c r="B86" s="88" t="s">
        <v>87</v>
      </c>
      <c r="C86" s="40"/>
      <c r="D86" s="40"/>
      <c r="E86" s="25"/>
      <c r="F86" s="90">
        <f t="shared" si="2"/>
        <v>0</v>
      </c>
      <c r="G86" s="90">
        <f t="shared" si="3"/>
        <v>0</v>
      </c>
      <c r="H86" s="25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</row>
    <row r="87" ht="15.75" customHeight="1" spans="1:20">
      <c r="A87" s="87">
        <v>2010850</v>
      </c>
      <c r="B87" s="88" t="s">
        <v>55</v>
      </c>
      <c r="C87" s="40"/>
      <c r="D87" s="40"/>
      <c r="E87" s="25"/>
      <c r="F87" s="90">
        <f t="shared" si="2"/>
        <v>0</v>
      </c>
      <c r="G87" s="90">
        <f t="shared" si="3"/>
        <v>0</v>
      </c>
      <c r="H87" s="25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</row>
    <row r="88" ht="15.75" customHeight="1" spans="1:20">
      <c r="A88" s="87">
        <v>2010899</v>
      </c>
      <c r="B88" s="88" t="s">
        <v>96</v>
      </c>
      <c r="C88" s="40">
        <v>2</v>
      </c>
      <c r="D88" s="40"/>
      <c r="E88" s="25"/>
      <c r="F88" s="90">
        <f t="shared" si="2"/>
        <v>0</v>
      </c>
      <c r="G88" s="90">
        <f t="shared" si="3"/>
        <v>0</v>
      </c>
      <c r="H88" s="25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</row>
    <row r="89" ht="15.75" customHeight="1" spans="1:20">
      <c r="A89" s="87">
        <v>20109</v>
      </c>
      <c r="B89" s="88" t="s">
        <v>97</v>
      </c>
      <c r="C89" s="36">
        <f>SUM(C90,C91,C92,C93,C94,C95,C96,C97,C98,C99,C100,C101)</f>
        <v>0</v>
      </c>
      <c r="D89" s="36">
        <f>SUM(D90,D91,D92,D93,D94,D95,D96,D97,D98,D99,D100,D101)</f>
        <v>0</v>
      </c>
      <c r="E89" s="36">
        <f>SUM(E90,E91,E92,E93,E94,E95,E96,E97,E98,E99,E100,E101)</f>
        <v>0</v>
      </c>
      <c r="F89" s="90">
        <f t="shared" si="2"/>
        <v>0</v>
      </c>
      <c r="G89" s="90">
        <f t="shared" si="3"/>
        <v>0</v>
      </c>
      <c r="H89" s="24">
        <f>SUM(H90,H91,H92,H93,H94,H95,H96,H97,H98,H99,H100,H101)</f>
        <v>0</v>
      </c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</row>
    <row r="90" ht="15.75" customHeight="1" spans="1:20">
      <c r="A90" s="87">
        <v>2010901</v>
      </c>
      <c r="B90" s="88" t="s">
        <v>46</v>
      </c>
      <c r="C90" s="40"/>
      <c r="D90" s="40"/>
      <c r="E90" s="40"/>
      <c r="F90" s="90">
        <f t="shared" si="2"/>
        <v>0</v>
      </c>
      <c r="G90" s="90">
        <f t="shared" si="3"/>
        <v>0</v>
      </c>
      <c r="H90" s="25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</row>
    <row r="91" ht="15.75" customHeight="1" spans="1:20">
      <c r="A91" s="87">
        <v>2010902</v>
      </c>
      <c r="B91" s="88" t="s">
        <v>47</v>
      </c>
      <c r="C91" s="40"/>
      <c r="D91" s="40"/>
      <c r="E91" s="25"/>
      <c r="F91" s="90">
        <f t="shared" si="2"/>
        <v>0</v>
      </c>
      <c r="G91" s="90">
        <f t="shared" si="3"/>
        <v>0</v>
      </c>
      <c r="H91" s="25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</row>
    <row r="92" ht="15.75" customHeight="1" spans="1:20">
      <c r="A92" s="87">
        <v>2010903</v>
      </c>
      <c r="B92" s="88" t="s">
        <v>48</v>
      </c>
      <c r="C92" s="40"/>
      <c r="D92" s="40"/>
      <c r="E92" s="25"/>
      <c r="F92" s="90">
        <f t="shared" si="2"/>
        <v>0</v>
      </c>
      <c r="G92" s="90">
        <f t="shared" si="3"/>
        <v>0</v>
      </c>
      <c r="H92" s="25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</row>
    <row r="93" ht="15.75" customHeight="1" spans="1:20">
      <c r="A93" s="87">
        <v>2010905</v>
      </c>
      <c r="B93" s="88" t="s">
        <v>98</v>
      </c>
      <c r="C93" s="40"/>
      <c r="D93" s="40"/>
      <c r="E93" s="25"/>
      <c r="F93" s="90">
        <f t="shared" si="2"/>
        <v>0</v>
      </c>
      <c r="G93" s="90">
        <f t="shared" si="3"/>
        <v>0</v>
      </c>
      <c r="H93" s="25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</row>
    <row r="94" ht="15.75" customHeight="1" spans="1:20">
      <c r="A94" s="87">
        <v>2010907</v>
      </c>
      <c r="B94" s="88" t="s">
        <v>99</v>
      </c>
      <c r="C94" s="40"/>
      <c r="D94" s="40"/>
      <c r="E94" s="25"/>
      <c r="F94" s="90">
        <f t="shared" si="2"/>
        <v>0</v>
      </c>
      <c r="G94" s="90">
        <f t="shared" si="3"/>
        <v>0</v>
      </c>
      <c r="H94" s="25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</row>
    <row r="95" ht="15.75" customHeight="1" spans="1:20">
      <c r="A95" s="87">
        <v>2010908</v>
      </c>
      <c r="B95" s="88" t="s">
        <v>87</v>
      </c>
      <c r="C95" s="40"/>
      <c r="D95" s="40"/>
      <c r="E95" s="25"/>
      <c r="F95" s="90">
        <f t="shared" si="2"/>
        <v>0</v>
      </c>
      <c r="G95" s="90">
        <f t="shared" si="3"/>
        <v>0</v>
      </c>
      <c r="H95" s="25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</row>
    <row r="96" ht="15.75" customHeight="1" spans="1:20">
      <c r="A96" s="87">
        <v>2010909</v>
      </c>
      <c r="B96" s="88" t="s">
        <v>100</v>
      </c>
      <c r="C96" s="40"/>
      <c r="D96" s="40"/>
      <c r="E96" s="25"/>
      <c r="F96" s="90">
        <f t="shared" si="2"/>
        <v>0</v>
      </c>
      <c r="G96" s="90">
        <f t="shared" si="3"/>
        <v>0</v>
      </c>
      <c r="H96" s="25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</row>
    <row r="97" ht="15.75" customHeight="1" spans="1:20">
      <c r="A97" s="87">
        <v>2010910</v>
      </c>
      <c r="B97" s="88" t="s">
        <v>101</v>
      </c>
      <c r="C97" s="40"/>
      <c r="D97" s="40"/>
      <c r="E97" s="25"/>
      <c r="F97" s="90">
        <f t="shared" si="2"/>
        <v>0</v>
      </c>
      <c r="G97" s="90">
        <f t="shared" si="3"/>
        <v>0</v>
      </c>
      <c r="H97" s="25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</row>
    <row r="98" ht="15.75" customHeight="1" spans="1:20">
      <c r="A98" s="87">
        <v>2010911</v>
      </c>
      <c r="B98" s="88" t="s">
        <v>102</v>
      </c>
      <c r="C98" s="40"/>
      <c r="D98" s="40"/>
      <c r="E98" s="25"/>
      <c r="F98" s="90">
        <f t="shared" si="2"/>
        <v>0</v>
      </c>
      <c r="G98" s="90">
        <f t="shared" si="3"/>
        <v>0</v>
      </c>
      <c r="H98" s="25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</row>
    <row r="99" ht="15.75" customHeight="1" spans="1:20">
      <c r="A99" s="87">
        <v>2010912</v>
      </c>
      <c r="B99" s="88" t="s">
        <v>103</v>
      </c>
      <c r="C99" s="40"/>
      <c r="D99" s="40"/>
      <c r="E99" s="25"/>
      <c r="F99" s="90">
        <f t="shared" si="2"/>
        <v>0</v>
      </c>
      <c r="G99" s="90">
        <f t="shared" si="3"/>
        <v>0</v>
      </c>
      <c r="H99" s="25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</row>
    <row r="100" ht="15.75" customHeight="1" spans="1:20">
      <c r="A100" s="87">
        <v>2010950</v>
      </c>
      <c r="B100" s="88" t="s">
        <v>55</v>
      </c>
      <c r="C100" s="40"/>
      <c r="D100" s="40"/>
      <c r="E100" s="25"/>
      <c r="F100" s="90">
        <f t="shared" si="2"/>
        <v>0</v>
      </c>
      <c r="G100" s="90">
        <f t="shared" si="3"/>
        <v>0</v>
      </c>
      <c r="H100" s="25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</row>
    <row r="101" ht="15.75" customHeight="1" spans="1:20">
      <c r="A101" s="87">
        <v>2010999</v>
      </c>
      <c r="B101" s="88" t="s">
        <v>104</v>
      </c>
      <c r="C101" s="40"/>
      <c r="D101" s="40"/>
      <c r="E101" s="25"/>
      <c r="F101" s="90">
        <f t="shared" si="2"/>
        <v>0</v>
      </c>
      <c r="G101" s="90">
        <f t="shared" si="3"/>
        <v>0</v>
      </c>
      <c r="H101" s="25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</row>
    <row r="102" ht="15.75" customHeight="1" spans="1:20">
      <c r="A102" s="87">
        <v>20111</v>
      </c>
      <c r="B102" s="88" t="s">
        <v>105</v>
      </c>
      <c r="C102" s="36">
        <f>SUM(C103,C104,C105,C106,C107,C108,C109,C110)</f>
        <v>1957</v>
      </c>
      <c r="D102" s="36">
        <f>SUM(D103,D104,D105,D106,D107,D108,D109,D110)</f>
        <v>1418</v>
      </c>
      <c r="E102" s="36">
        <f>SUM(E103,E104,E105,E106,E107,E108,E109,E110)</f>
        <v>1040</v>
      </c>
      <c r="F102" s="90">
        <f t="shared" si="2"/>
        <v>0.531425651507409</v>
      </c>
      <c r="G102" s="90">
        <f t="shared" si="3"/>
        <v>0.73342736248237</v>
      </c>
      <c r="H102" s="24">
        <f>SUM(H103,H104,H105,H106,H107,H108,H109,H110)</f>
        <v>1040</v>
      </c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</row>
    <row r="103" ht="15.75" customHeight="1" spans="1:20">
      <c r="A103" s="87">
        <v>2011101</v>
      </c>
      <c r="B103" s="88" t="s">
        <v>46</v>
      </c>
      <c r="C103" s="40">
        <v>1333</v>
      </c>
      <c r="D103" s="40">
        <v>1036</v>
      </c>
      <c r="E103" s="40">
        <v>950</v>
      </c>
      <c r="F103" s="90">
        <f t="shared" si="2"/>
        <v>0.712678169542386</v>
      </c>
      <c r="G103" s="90">
        <f t="shared" si="3"/>
        <v>0.916988416988417</v>
      </c>
      <c r="H103" s="25">
        <v>950</v>
      </c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</row>
    <row r="104" ht="15.75" customHeight="1" spans="1:20">
      <c r="A104" s="87">
        <v>2011102</v>
      </c>
      <c r="B104" s="88" t="s">
        <v>47</v>
      </c>
      <c r="C104" s="40"/>
      <c r="D104" s="40"/>
      <c r="E104" s="25"/>
      <c r="F104" s="90">
        <f t="shared" si="2"/>
        <v>0</v>
      </c>
      <c r="G104" s="90">
        <f t="shared" si="3"/>
        <v>0</v>
      </c>
      <c r="H104" s="25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</row>
    <row r="105" ht="15.75" customHeight="1" spans="1:20">
      <c r="A105" s="87">
        <v>2011103</v>
      </c>
      <c r="B105" s="88" t="s">
        <v>48</v>
      </c>
      <c r="C105" s="40">
        <v>3</v>
      </c>
      <c r="D105" s="40"/>
      <c r="E105" s="25"/>
      <c r="F105" s="90">
        <f t="shared" si="2"/>
        <v>0</v>
      </c>
      <c r="G105" s="90">
        <f t="shared" si="3"/>
        <v>0</v>
      </c>
      <c r="H105" s="25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</row>
    <row r="106" ht="15.75" customHeight="1" spans="1:20">
      <c r="A106" s="87">
        <v>2011104</v>
      </c>
      <c r="B106" s="88" t="s">
        <v>106</v>
      </c>
      <c r="C106" s="40"/>
      <c r="D106" s="40"/>
      <c r="E106" s="25"/>
      <c r="F106" s="90">
        <f t="shared" si="2"/>
        <v>0</v>
      </c>
      <c r="G106" s="90">
        <f t="shared" si="3"/>
        <v>0</v>
      </c>
      <c r="H106" s="25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</row>
    <row r="107" ht="15.75" customHeight="1" spans="1:20">
      <c r="A107" s="87">
        <v>2011105</v>
      </c>
      <c r="B107" s="88" t="s">
        <v>107</v>
      </c>
      <c r="C107" s="40"/>
      <c r="D107" s="40"/>
      <c r="E107" s="25"/>
      <c r="F107" s="90">
        <f t="shared" si="2"/>
        <v>0</v>
      </c>
      <c r="G107" s="90">
        <f t="shared" si="3"/>
        <v>0</v>
      </c>
      <c r="H107" s="25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</row>
    <row r="108" ht="15.75" customHeight="1" spans="1:20">
      <c r="A108" s="87">
        <v>2011106</v>
      </c>
      <c r="B108" s="88" t="s">
        <v>108</v>
      </c>
      <c r="C108" s="40"/>
      <c r="D108" s="40"/>
      <c r="E108" s="25"/>
      <c r="F108" s="90">
        <f t="shared" si="2"/>
        <v>0</v>
      </c>
      <c r="G108" s="90">
        <f t="shared" si="3"/>
        <v>0</v>
      </c>
      <c r="H108" s="25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</row>
    <row r="109" ht="15.75" customHeight="1" spans="1:20">
      <c r="A109" s="87">
        <v>2011150</v>
      </c>
      <c r="B109" s="88" t="s">
        <v>55</v>
      </c>
      <c r="C109" s="40"/>
      <c r="D109" s="40"/>
      <c r="E109" s="25">
        <v>10</v>
      </c>
      <c r="F109" s="90">
        <f t="shared" si="2"/>
        <v>0</v>
      </c>
      <c r="G109" s="90">
        <f t="shared" si="3"/>
        <v>0</v>
      </c>
      <c r="H109" s="25">
        <v>10</v>
      </c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</row>
    <row r="110" ht="15.75" customHeight="1" spans="1:20">
      <c r="A110" s="87">
        <v>2011199</v>
      </c>
      <c r="B110" s="88" t="s">
        <v>109</v>
      </c>
      <c r="C110" s="40">
        <v>621</v>
      </c>
      <c r="D110" s="40">
        <v>382</v>
      </c>
      <c r="E110" s="25">
        <v>80</v>
      </c>
      <c r="F110" s="90">
        <f t="shared" si="2"/>
        <v>0.128824476650564</v>
      </c>
      <c r="G110" s="90">
        <f t="shared" si="3"/>
        <v>0.209424083769634</v>
      </c>
      <c r="H110" s="25">
        <v>80</v>
      </c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</row>
    <row r="111" ht="15.75" customHeight="1" spans="1:20">
      <c r="A111" s="87">
        <v>20113</v>
      </c>
      <c r="B111" s="88" t="s">
        <v>110</v>
      </c>
      <c r="C111" s="36">
        <f>SUM(C112,C113,C114,C115,C116,C117,C118,C119,C120,C121)</f>
        <v>620</v>
      </c>
      <c r="D111" s="36">
        <f>SUM(D112,D113,D114,D115,D116,D117,D118,D119,D120,D121)</f>
        <v>903</v>
      </c>
      <c r="E111" s="36">
        <f>SUM(E112,E113,E114,E115,E116,E117,E118,E119,E120,E121)</f>
        <v>780</v>
      </c>
      <c r="F111" s="90">
        <f t="shared" si="2"/>
        <v>1.25806451612903</v>
      </c>
      <c r="G111" s="90">
        <f t="shared" si="3"/>
        <v>0.863787375415282</v>
      </c>
      <c r="H111" s="24">
        <f>SUM(H112,H113,H114,H115,H116,H117,H118,H119,H120,H121)</f>
        <v>780</v>
      </c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</row>
    <row r="112" ht="15.75" customHeight="1" spans="1:20">
      <c r="A112" s="87">
        <v>2011301</v>
      </c>
      <c r="B112" s="88" t="s">
        <v>46</v>
      </c>
      <c r="C112" s="40">
        <v>444</v>
      </c>
      <c r="D112" s="40">
        <v>542</v>
      </c>
      <c r="E112" s="40">
        <v>580</v>
      </c>
      <c r="F112" s="90">
        <f t="shared" si="2"/>
        <v>1.30630630630631</v>
      </c>
      <c r="G112" s="90">
        <f t="shared" si="3"/>
        <v>1.07011070110701</v>
      </c>
      <c r="H112" s="25">
        <v>580</v>
      </c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</row>
    <row r="113" ht="15.75" customHeight="1" spans="1:20">
      <c r="A113" s="87">
        <v>2011302</v>
      </c>
      <c r="B113" s="88" t="s">
        <v>47</v>
      </c>
      <c r="C113" s="40"/>
      <c r="D113" s="40"/>
      <c r="E113" s="25"/>
      <c r="F113" s="90">
        <f t="shared" si="2"/>
        <v>0</v>
      </c>
      <c r="G113" s="90">
        <f t="shared" si="3"/>
        <v>0</v>
      </c>
      <c r="H113" s="25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</row>
    <row r="114" ht="15.75" customHeight="1" spans="1:20">
      <c r="A114" s="87">
        <v>2011303</v>
      </c>
      <c r="B114" s="88" t="s">
        <v>48</v>
      </c>
      <c r="C114" s="40"/>
      <c r="D114" s="40"/>
      <c r="E114" s="25"/>
      <c r="F114" s="90">
        <f t="shared" si="2"/>
        <v>0</v>
      </c>
      <c r="G114" s="90">
        <f t="shared" si="3"/>
        <v>0</v>
      </c>
      <c r="H114" s="25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</row>
    <row r="115" ht="15.75" customHeight="1" spans="1:20">
      <c r="A115" s="87">
        <v>2011304</v>
      </c>
      <c r="B115" s="88" t="s">
        <v>111</v>
      </c>
      <c r="C115" s="40"/>
      <c r="D115" s="40"/>
      <c r="E115" s="25"/>
      <c r="F115" s="90">
        <f t="shared" si="2"/>
        <v>0</v>
      </c>
      <c r="G115" s="90">
        <f t="shared" si="3"/>
        <v>0</v>
      </c>
      <c r="H115" s="25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</row>
    <row r="116" ht="15.75" customHeight="1" spans="1:20">
      <c r="A116" s="87">
        <v>2011305</v>
      </c>
      <c r="B116" s="88" t="s">
        <v>112</v>
      </c>
      <c r="C116" s="40"/>
      <c r="D116" s="40"/>
      <c r="E116" s="25"/>
      <c r="F116" s="90">
        <f t="shared" si="2"/>
        <v>0</v>
      </c>
      <c r="G116" s="90">
        <f t="shared" si="3"/>
        <v>0</v>
      </c>
      <c r="H116" s="25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</row>
    <row r="117" ht="15.75" customHeight="1" spans="1:20">
      <c r="A117" s="87">
        <v>2011306</v>
      </c>
      <c r="B117" s="88" t="s">
        <v>113</v>
      </c>
      <c r="C117" s="40"/>
      <c r="D117" s="40"/>
      <c r="E117" s="25"/>
      <c r="F117" s="90">
        <f t="shared" si="2"/>
        <v>0</v>
      </c>
      <c r="G117" s="90">
        <f t="shared" si="3"/>
        <v>0</v>
      </c>
      <c r="H117" s="25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</row>
    <row r="118" ht="15.75" customHeight="1" spans="1:20">
      <c r="A118" s="87">
        <v>2011307</v>
      </c>
      <c r="B118" s="88" t="s">
        <v>114</v>
      </c>
      <c r="C118" s="40"/>
      <c r="D118" s="40"/>
      <c r="E118" s="25"/>
      <c r="F118" s="90">
        <f t="shared" si="2"/>
        <v>0</v>
      </c>
      <c r="G118" s="90">
        <f t="shared" si="3"/>
        <v>0</v>
      </c>
      <c r="H118" s="25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</row>
    <row r="119" ht="15.75" customHeight="1" spans="1:20">
      <c r="A119" s="87">
        <v>2011308</v>
      </c>
      <c r="B119" s="88" t="s">
        <v>115</v>
      </c>
      <c r="C119" s="40"/>
      <c r="D119" s="40">
        <v>30</v>
      </c>
      <c r="E119" s="25">
        <v>0</v>
      </c>
      <c r="F119" s="90">
        <f t="shared" si="2"/>
        <v>0</v>
      </c>
      <c r="G119" s="90">
        <f t="shared" si="3"/>
        <v>0</v>
      </c>
      <c r="H119" s="25">
        <v>0</v>
      </c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</row>
    <row r="120" ht="15.75" customHeight="1" spans="1:20">
      <c r="A120" s="87">
        <v>2011350</v>
      </c>
      <c r="B120" s="88" t="s">
        <v>55</v>
      </c>
      <c r="C120" s="40"/>
      <c r="D120" s="40"/>
      <c r="E120" s="25"/>
      <c r="F120" s="90">
        <f t="shared" si="2"/>
        <v>0</v>
      </c>
      <c r="G120" s="90">
        <f t="shared" si="3"/>
        <v>0</v>
      </c>
      <c r="H120" s="25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</row>
    <row r="121" ht="15.75" customHeight="1" spans="1:20">
      <c r="A121" s="87">
        <v>2011399</v>
      </c>
      <c r="B121" s="88" t="s">
        <v>116</v>
      </c>
      <c r="C121" s="40">
        <v>176</v>
      </c>
      <c r="D121" s="40">
        <v>331</v>
      </c>
      <c r="E121" s="25">
        <v>200</v>
      </c>
      <c r="F121" s="90">
        <f t="shared" si="2"/>
        <v>1.13636363636364</v>
      </c>
      <c r="G121" s="90">
        <f t="shared" si="3"/>
        <v>0.604229607250755</v>
      </c>
      <c r="H121" s="25">
        <v>200</v>
      </c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</row>
    <row r="122" ht="15.75" customHeight="1" spans="1:20">
      <c r="A122" s="87">
        <v>20114</v>
      </c>
      <c r="B122" s="88" t="s">
        <v>117</v>
      </c>
      <c r="C122" s="36">
        <f>SUM(C123,C124,C125,C126,C127,C128,C129,C130,C131,C132,C133)</f>
        <v>0</v>
      </c>
      <c r="D122" s="36">
        <f>SUM(D123,D124,D125,D126,D127,D128,D129,D130,D131,D132,D133)</f>
        <v>0</v>
      </c>
      <c r="E122" s="36">
        <f>SUM(E123,E124,E125,E126,E127,E128,E129,E130,E131,E132,E133)</f>
        <v>0</v>
      </c>
      <c r="F122" s="90">
        <f t="shared" si="2"/>
        <v>0</v>
      </c>
      <c r="G122" s="90">
        <f t="shared" si="3"/>
        <v>0</v>
      </c>
      <c r="H122" s="24">
        <f>SUM(H123,H124,H125,H126,H127,H128,H129,H130,H131,H132,H133)</f>
        <v>0</v>
      </c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</row>
    <row r="123" ht="15.75" customHeight="1" spans="1:20">
      <c r="A123" s="87">
        <v>2011401</v>
      </c>
      <c r="B123" s="88" t="s">
        <v>46</v>
      </c>
      <c r="C123" s="40"/>
      <c r="D123" s="40"/>
      <c r="E123" s="40"/>
      <c r="F123" s="90">
        <f t="shared" si="2"/>
        <v>0</v>
      </c>
      <c r="G123" s="90">
        <f t="shared" si="3"/>
        <v>0</v>
      </c>
      <c r="H123" s="25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</row>
    <row r="124" ht="15.75" customHeight="1" spans="1:20">
      <c r="A124" s="87">
        <v>2011402</v>
      </c>
      <c r="B124" s="88" t="s">
        <v>47</v>
      </c>
      <c r="C124" s="40"/>
      <c r="D124" s="40"/>
      <c r="E124" s="25"/>
      <c r="F124" s="90">
        <f t="shared" si="2"/>
        <v>0</v>
      </c>
      <c r="G124" s="90">
        <f t="shared" si="3"/>
        <v>0</v>
      </c>
      <c r="H124" s="25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</row>
    <row r="125" ht="15.75" customHeight="1" spans="1:20">
      <c r="A125" s="87">
        <v>2011403</v>
      </c>
      <c r="B125" s="88" t="s">
        <v>48</v>
      </c>
      <c r="C125" s="40"/>
      <c r="D125" s="40"/>
      <c r="E125" s="25"/>
      <c r="F125" s="90">
        <f t="shared" si="2"/>
        <v>0</v>
      </c>
      <c r="G125" s="90">
        <f t="shared" si="3"/>
        <v>0</v>
      </c>
      <c r="H125" s="25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</row>
    <row r="126" ht="15.75" customHeight="1" spans="1:20">
      <c r="A126" s="87">
        <v>2011404</v>
      </c>
      <c r="B126" s="88" t="s">
        <v>118</v>
      </c>
      <c r="C126" s="40"/>
      <c r="D126" s="40"/>
      <c r="E126" s="25"/>
      <c r="F126" s="90">
        <f t="shared" si="2"/>
        <v>0</v>
      </c>
      <c r="G126" s="90">
        <f t="shared" si="3"/>
        <v>0</v>
      </c>
      <c r="H126" s="25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</row>
    <row r="127" ht="15.75" customHeight="1" spans="1:20">
      <c r="A127" s="87">
        <v>2011405</v>
      </c>
      <c r="B127" s="88" t="s">
        <v>119</v>
      </c>
      <c r="C127" s="40"/>
      <c r="D127" s="40"/>
      <c r="E127" s="25"/>
      <c r="F127" s="90">
        <f t="shared" si="2"/>
        <v>0</v>
      </c>
      <c r="G127" s="90">
        <f t="shared" si="3"/>
        <v>0</v>
      </c>
      <c r="H127" s="25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</row>
    <row r="128" ht="15.75" customHeight="1" spans="1:20">
      <c r="A128" s="87">
        <v>2011408</v>
      </c>
      <c r="B128" s="88" t="s">
        <v>120</v>
      </c>
      <c r="C128" s="40"/>
      <c r="D128" s="40"/>
      <c r="E128" s="25"/>
      <c r="F128" s="90">
        <f t="shared" si="2"/>
        <v>0</v>
      </c>
      <c r="G128" s="90">
        <f t="shared" si="3"/>
        <v>0</v>
      </c>
      <c r="H128" s="25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</row>
    <row r="129" ht="15.75" customHeight="1" spans="1:20">
      <c r="A129" s="87">
        <v>2011409</v>
      </c>
      <c r="B129" s="88" t="s">
        <v>121</v>
      </c>
      <c r="C129" s="40"/>
      <c r="D129" s="40"/>
      <c r="E129" s="25"/>
      <c r="F129" s="90">
        <f t="shared" si="2"/>
        <v>0</v>
      </c>
      <c r="G129" s="90">
        <f t="shared" si="3"/>
        <v>0</v>
      </c>
      <c r="H129" s="25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</row>
    <row r="130" ht="15.75" customHeight="1" spans="1:20">
      <c r="A130" s="87">
        <v>2011410</v>
      </c>
      <c r="B130" s="88" t="s">
        <v>122</v>
      </c>
      <c r="C130" s="40"/>
      <c r="D130" s="40"/>
      <c r="E130" s="25"/>
      <c r="F130" s="90">
        <f t="shared" si="2"/>
        <v>0</v>
      </c>
      <c r="G130" s="90">
        <f t="shared" si="3"/>
        <v>0</v>
      </c>
      <c r="H130" s="25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</row>
    <row r="131" ht="15.75" customHeight="1" spans="1:20">
      <c r="A131" s="87">
        <v>2011411</v>
      </c>
      <c r="B131" s="88" t="s">
        <v>123</v>
      </c>
      <c r="C131" s="40"/>
      <c r="D131" s="40"/>
      <c r="E131" s="25"/>
      <c r="F131" s="90">
        <f t="shared" si="2"/>
        <v>0</v>
      </c>
      <c r="G131" s="90">
        <f t="shared" si="3"/>
        <v>0</v>
      </c>
      <c r="H131" s="25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</row>
    <row r="132" ht="15.75" customHeight="1" spans="1:20">
      <c r="A132" s="87">
        <v>2011450</v>
      </c>
      <c r="B132" s="88" t="s">
        <v>55</v>
      </c>
      <c r="C132" s="40"/>
      <c r="D132" s="40"/>
      <c r="E132" s="25"/>
      <c r="F132" s="90">
        <f t="shared" si="2"/>
        <v>0</v>
      </c>
      <c r="G132" s="90">
        <f t="shared" si="3"/>
        <v>0</v>
      </c>
      <c r="H132" s="25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</row>
    <row r="133" ht="15.75" customHeight="1" spans="1:20">
      <c r="A133" s="87">
        <v>2011499</v>
      </c>
      <c r="B133" s="88" t="s">
        <v>124</v>
      </c>
      <c r="C133" s="40"/>
      <c r="D133" s="40"/>
      <c r="E133" s="25"/>
      <c r="F133" s="90">
        <f t="shared" si="2"/>
        <v>0</v>
      </c>
      <c r="G133" s="90">
        <f t="shared" si="3"/>
        <v>0</v>
      </c>
      <c r="H133" s="25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</row>
    <row r="134" ht="15.75" customHeight="1" spans="1:20">
      <c r="A134" s="87">
        <v>20123</v>
      </c>
      <c r="B134" s="88" t="s">
        <v>125</v>
      </c>
      <c r="C134" s="36">
        <f>SUM(C135,C136,C137,C138,C139,C140)</f>
        <v>0</v>
      </c>
      <c r="D134" s="36">
        <f>SUM(D135,D136,D137,D138,D139,D140)</f>
        <v>0</v>
      </c>
      <c r="E134" s="36">
        <f>SUM(E135,E136,E137,E138,E139,E140)</f>
        <v>0</v>
      </c>
      <c r="F134" s="90">
        <f t="shared" ref="F134:F197" si="4">IFERROR(E134/C134,0)</f>
        <v>0</v>
      </c>
      <c r="G134" s="90">
        <f t="shared" ref="G134:G197" si="5">IFERROR(E134/D134,0)</f>
        <v>0</v>
      </c>
      <c r="H134" s="24">
        <f>SUM(H135,H136,H137,H138,H139,H140)</f>
        <v>0</v>
      </c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</row>
    <row r="135" ht="15.75" customHeight="1" spans="1:20">
      <c r="A135" s="87">
        <v>2012301</v>
      </c>
      <c r="B135" s="88" t="s">
        <v>46</v>
      </c>
      <c r="C135" s="40"/>
      <c r="D135" s="40"/>
      <c r="E135" s="40"/>
      <c r="F135" s="90">
        <f t="shared" si="4"/>
        <v>0</v>
      </c>
      <c r="G135" s="90">
        <f t="shared" si="5"/>
        <v>0</v>
      </c>
      <c r="H135" s="25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</row>
    <row r="136" ht="15.75" customHeight="1" spans="1:20">
      <c r="A136" s="87">
        <v>2012302</v>
      </c>
      <c r="B136" s="88" t="s">
        <v>47</v>
      </c>
      <c r="C136" s="40"/>
      <c r="D136" s="40"/>
      <c r="E136" s="25"/>
      <c r="F136" s="90">
        <f t="shared" si="4"/>
        <v>0</v>
      </c>
      <c r="G136" s="90">
        <f t="shared" si="5"/>
        <v>0</v>
      </c>
      <c r="H136" s="25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</row>
    <row r="137" ht="15.75" customHeight="1" spans="1:20">
      <c r="A137" s="87">
        <v>2012303</v>
      </c>
      <c r="B137" s="88" t="s">
        <v>48</v>
      </c>
      <c r="C137" s="40"/>
      <c r="D137" s="40"/>
      <c r="E137" s="25"/>
      <c r="F137" s="90">
        <f t="shared" si="4"/>
        <v>0</v>
      </c>
      <c r="G137" s="90">
        <f t="shared" si="5"/>
        <v>0</v>
      </c>
      <c r="H137" s="25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</row>
    <row r="138" ht="15.75" customHeight="1" spans="1:20">
      <c r="A138" s="87">
        <v>2012304</v>
      </c>
      <c r="B138" s="88" t="s">
        <v>126</v>
      </c>
      <c r="C138" s="40"/>
      <c r="D138" s="40"/>
      <c r="E138" s="25"/>
      <c r="F138" s="90">
        <f t="shared" si="4"/>
        <v>0</v>
      </c>
      <c r="G138" s="90">
        <f t="shared" si="5"/>
        <v>0</v>
      </c>
      <c r="H138" s="25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</row>
    <row r="139" ht="15.75" customHeight="1" spans="1:20">
      <c r="A139" s="87">
        <v>2012350</v>
      </c>
      <c r="B139" s="88" t="s">
        <v>55</v>
      </c>
      <c r="C139" s="40"/>
      <c r="D139" s="40"/>
      <c r="E139" s="25"/>
      <c r="F139" s="90">
        <f t="shared" si="4"/>
        <v>0</v>
      </c>
      <c r="G139" s="90">
        <f t="shared" si="5"/>
        <v>0</v>
      </c>
      <c r="H139" s="25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</row>
    <row r="140" ht="15.75" customHeight="1" spans="1:20">
      <c r="A140" s="87">
        <v>2012399</v>
      </c>
      <c r="B140" s="88" t="s">
        <v>127</v>
      </c>
      <c r="C140" s="40"/>
      <c r="D140" s="40"/>
      <c r="E140" s="25"/>
      <c r="F140" s="90">
        <f t="shared" si="4"/>
        <v>0</v>
      </c>
      <c r="G140" s="90">
        <f t="shared" si="5"/>
        <v>0</v>
      </c>
      <c r="H140" s="25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</row>
    <row r="141" ht="15.75" customHeight="1" spans="1:20">
      <c r="A141" s="87">
        <v>20125</v>
      </c>
      <c r="B141" s="88" t="s">
        <v>128</v>
      </c>
      <c r="C141" s="36">
        <f>SUM(C142,C143,C144,C145,C146,C147,C148)</f>
        <v>0</v>
      </c>
      <c r="D141" s="36">
        <f>SUM(D142,D143,D144,D145,D146,D147,D148)</f>
        <v>0</v>
      </c>
      <c r="E141" s="36">
        <f>SUM(E142,E143,E144,E145,E146,E147,E148)</f>
        <v>0</v>
      </c>
      <c r="F141" s="90">
        <f t="shared" si="4"/>
        <v>0</v>
      </c>
      <c r="G141" s="90">
        <f t="shared" si="5"/>
        <v>0</v>
      </c>
      <c r="H141" s="24">
        <f>SUM(H142,H143,H144,H145,H146,H147,H148)</f>
        <v>0</v>
      </c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</row>
    <row r="142" ht="15.75" customHeight="1" spans="1:20">
      <c r="A142" s="87">
        <v>2012501</v>
      </c>
      <c r="B142" s="88" t="s">
        <v>46</v>
      </c>
      <c r="C142" s="40"/>
      <c r="D142" s="40"/>
      <c r="E142" s="40"/>
      <c r="F142" s="90">
        <f t="shared" si="4"/>
        <v>0</v>
      </c>
      <c r="G142" s="90">
        <f t="shared" si="5"/>
        <v>0</v>
      </c>
      <c r="H142" s="25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</row>
    <row r="143" ht="15.75" customHeight="1" spans="1:20">
      <c r="A143" s="87">
        <v>2012502</v>
      </c>
      <c r="B143" s="88" t="s">
        <v>47</v>
      </c>
      <c r="C143" s="40"/>
      <c r="D143" s="40"/>
      <c r="E143" s="25"/>
      <c r="F143" s="90">
        <f t="shared" si="4"/>
        <v>0</v>
      </c>
      <c r="G143" s="90">
        <f t="shared" si="5"/>
        <v>0</v>
      </c>
      <c r="H143" s="25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</row>
    <row r="144" ht="15.75" customHeight="1" spans="1:20">
      <c r="A144" s="87">
        <v>2012503</v>
      </c>
      <c r="B144" s="88" t="s">
        <v>48</v>
      </c>
      <c r="C144" s="40"/>
      <c r="D144" s="40"/>
      <c r="E144" s="25"/>
      <c r="F144" s="90">
        <f t="shared" si="4"/>
        <v>0</v>
      </c>
      <c r="G144" s="90">
        <f t="shared" si="5"/>
        <v>0</v>
      </c>
      <c r="H144" s="25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</row>
    <row r="145" ht="15.75" customHeight="1" spans="1:20">
      <c r="A145" s="87">
        <v>2012504</v>
      </c>
      <c r="B145" s="88" t="s">
        <v>129</v>
      </c>
      <c r="C145" s="40"/>
      <c r="D145" s="40"/>
      <c r="E145" s="25"/>
      <c r="F145" s="90">
        <f t="shared" si="4"/>
        <v>0</v>
      </c>
      <c r="G145" s="90">
        <f t="shared" si="5"/>
        <v>0</v>
      </c>
      <c r="H145" s="25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</row>
    <row r="146" ht="15.75" customHeight="1" spans="1:20">
      <c r="A146" s="87">
        <v>2012505</v>
      </c>
      <c r="B146" s="88" t="s">
        <v>130</v>
      </c>
      <c r="C146" s="40"/>
      <c r="D146" s="40"/>
      <c r="E146" s="25"/>
      <c r="F146" s="90">
        <f t="shared" si="4"/>
        <v>0</v>
      </c>
      <c r="G146" s="90">
        <f t="shared" si="5"/>
        <v>0</v>
      </c>
      <c r="H146" s="25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</row>
    <row r="147" ht="15.75" customHeight="1" spans="1:20">
      <c r="A147" s="87">
        <v>2012550</v>
      </c>
      <c r="B147" s="88" t="s">
        <v>55</v>
      </c>
      <c r="C147" s="40"/>
      <c r="D147" s="40"/>
      <c r="E147" s="25"/>
      <c r="F147" s="90">
        <f t="shared" si="4"/>
        <v>0</v>
      </c>
      <c r="G147" s="90">
        <f t="shared" si="5"/>
        <v>0</v>
      </c>
      <c r="H147" s="25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</row>
    <row r="148" ht="15.75" customHeight="1" spans="1:20">
      <c r="A148" s="87">
        <v>2012599</v>
      </c>
      <c r="B148" s="88" t="s">
        <v>131</v>
      </c>
      <c r="C148" s="40"/>
      <c r="D148" s="40"/>
      <c r="E148" s="25"/>
      <c r="F148" s="90">
        <f t="shared" si="4"/>
        <v>0</v>
      </c>
      <c r="G148" s="90">
        <f t="shared" si="5"/>
        <v>0</v>
      </c>
      <c r="H148" s="25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</row>
    <row r="149" ht="15.75" customHeight="1" spans="1:20">
      <c r="A149" s="87">
        <v>20126</v>
      </c>
      <c r="B149" s="88" t="s">
        <v>132</v>
      </c>
      <c r="C149" s="36">
        <f>SUM(C150,C151,C152,C153,C154)</f>
        <v>0</v>
      </c>
      <c r="D149" s="36">
        <f>SUM(D150,D151,D152,D153,D154)</f>
        <v>0</v>
      </c>
      <c r="E149" s="36">
        <f>SUM(E150,E151,E152,E153,E154)</f>
        <v>0</v>
      </c>
      <c r="F149" s="90">
        <f t="shared" si="4"/>
        <v>0</v>
      </c>
      <c r="G149" s="90">
        <f t="shared" si="5"/>
        <v>0</v>
      </c>
      <c r="H149" s="24">
        <f>SUM(H150,H151,H152,H153,H154)</f>
        <v>0</v>
      </c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</row>
    <row r="150" ht="15.75" customHeight="1" spans="1:20">
      <c r="A150" s="87">
        <v>2012601</v>
      </c>
      <c r="B150" s="88" t="s">
        <v>46</v>
      </c>
      <c r="C150" s="40"/>
      <c r="D150" s="40"/>
      <c r="E150" s="40"/>
      <c r="F150" s="90">
        <f t="shared" si="4"/>
        <v>0</v>
      </c>
      <c r="G150" s="90">
        <f t="shared" si="5"/>
        <v>0</v>
      </c>
      <c r="H150" s="25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</row>
    <row r="151" ht="15.75" customHeight="1" spans="1:20">
      <c r="A151" s="87">
        <v>2012602</v>
      </c>
      <c r="B151" s="88" t="s">
        <v>47</v>
      </c>
      <c r="C151" s="40"/>
      <c r="D151" s="40"/>
      <c r="E151" s="25"/>
      <c r="F151" s="90">
        <f t="shared" si="4"/>
        <v>0</v>
      </c>
      <c r="G151" s="90">
        <f t="shared" si="5"/>
        <v>0</v>
      </c>
      <c r="H151" s="25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</row>
    <row r="152" ht="15.75" customHeight="1" spans="1:20">
      <c r="A152" s="87">
        <v>2012603</v>
      </c>
      <c r="B152" s="88" t="s">
        <v>48</v>
      </c>
      <c r="C152" s="40"/>
      <c r="D152" s="40"/>
      <c r="E152" s="25"/>
      <c r="F152" s="90">
        <f t="shared" si="4"/>
        <v>0</v>
      </c>
      <c r="G152" s="90">
        <f t="shared" si="5"/>
        <v>0</v>
      </c>
      <c r="H152" s="25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</row>
    <row r="153" ht="15.75" customHeight="1" spans="1:20">
      <c r="A153" s="87">
        <v>2012604</v>
      </c>
      <c r="B153" s="88" t="s">
        <v>133</v>
      </c>
      <c r="C153" s="40"/>
      <c r="D153" s="40"/>
      <c r="E153" s="25"/>
      <c r="F153" s="90">
        <f t="shared" si="4"/>
        <v>0</v>
      </c>
      <c r="G153" s="90">
        <f t="shared" si="5"/>
        <v>0</v>
      </c>
      <c r="H153" s="25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</row>
    <row r="154" ht="15.75" customHeight="1" spans="1:20">
      <c r="A154" s="87">
        <v>2012699</v>
      </c>
      <c r="B154" s="88" t="s">
        <v>134</v>
      </c>
      <c r="C154" s="40"/>
      <c r="D154" s="40"/>
      <c r="E154" s="25"/>
      <c r="F154" s="90">
        <f t="shared" si="4"/>
        <v>0</v>
      </c>
      <c r="G154" s="90">
        <f t="shared" si="5"/>
        <v>0</v>
      </c>
      <c r="H154" s="25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</row>
    <row r="155" ht="15.75" customHeight="1" spans="1:20">
      <c r="A155" s="87">
        <v>20128</v>
      </c>
      <c r="B155" s="88" t="s">
        <v>135</v>
      </c>
      <c r="C155" s="36">
        <f>SUM(C156,C157,C158,C159,C160,C161)</f>
        <v>14</v>
      </c>
      <c r="D155" s="36">
        <f>SUM(D156,D157,D158,D159,D160,D161)</f>
        <v>24</v>
      </c>
      <c r="E155" s="36">
        <f>SUM(E156,E157,E158,E159,E160,E161)</f>
        <v>10</v>
      </c>
      <c r="F155" s="90">
        <f t="shared" si="4"/>
        <v>0.714285714285714</v>
      </c>
      <c r="G155" s="90">
        <f t="shared" si="5"/>
        <v>0.416666666666667</v>
      </c>
      <c r="H155" s="24">
        <f>SUM(H156,H157,H158,H159,H160,H161)</f>
        <v>10</v>
      </c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</row>
    <row r="156" ht="15.75" customHeight="1" spans="1:20">
      <c r="A156" s="87">
        <v>2012801</v>
      </c>
      <c r="B156" s="88" t="s">
        <v>46</v>
      </c>
      <c r="C156" s="40">
        <v>14</v>
      </c>
      <c r="D156" s="40">
        <v>24</v>
      </c>
      <c r="E156" s="40">
        <v>10</v>
      </c>
      <c r="F156" s="90">
        <f t="shared" si="4"/>
        <v>0.714285714285714</v>
      </c>
      <c r="G156" s="90">
        <f t="shared" si="5"/>
        <v>0.416666666666667</v>
      </c>
      <c r="H156" s="25">
        <v>10</v>
      </c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</row>
    <row r="157" ht="15.75" customHeight="1" spans="1:20">
      <c r="A157" s="87">
        <v>2012802</v>
      </c>
      <c r="B157" s="88" t="s">
        <v>47</v>
      </c>
      <c r="C157" s="40"/>
      <c r="D157" s="40"/>
      <c r="E157" s="25"/>
      <c r="F157" s="90">
        <f t="shared" si="4"/>
        <v>0</v>
      </c>
      <c r="G157" s="90">
        <f t="shared" si="5"/>
        <v>0</v>
      </c>
      <c r="H157" s="25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</row>
    <row r="158" ht="15.75" customHeight="1" spans="1:20">
      <c r="A158" s="87">
        <v>2012803</v>
      </c>
      <c r="B158" s="88" t="s">
        <v>48</v>
      </c>
      <c r="C158" s="40"/>
      <c r="D158" s="40"/>
      <c r="E158" s="25"/>
      <c r="F158" s="90">
        <f t="shared" si="4"/>
        <v>0</v>
      </c>
      <c r="G158" s="90">
        <f t="shared" si="5"/>
        <v>0</v>
      </c>
      <c r="H158" s="25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</row>
    <row r="159" ht="15.75" customHeight="1" spans="1:20">
      <c r="A159" s="87">
        <v>2012804</v>
      </c>
      <c r="B159" s="88" t="s">
        <v>60</v>
      </c>
      <c r="C159" s="40"/>
      <c r="D159" s="40"/>
      <c r="E159" s="25"/>
      <c r="F159" s="90">
        <f t="shared" si="4"/>
        <v>0</v>
      </c>
      <c r="G159" s="90">
        <f t="shared" si="5"/>
        <v>0</v>
      </c>
      <c r="H159" s="25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</row>
    <row r="160" ht="15.75" customHeight="1" spans="1:20">
      <c r="A160" s="87">
        <v>2012850</v>
      </c>
      <c r="B160" s="88" t="s">
        <v>55</v>
      </c>
      <c r="C160" s="40"/>
      <c r="D160" s="40"/>
      <c r="E160" s="25"/>
      <c r="F160" s="90">
        <f t="shared" si="4"/>
        <v>0</v>
      </c>
      <c r="G160" s="90">
        <f t="shared" si="5"/>
        <v>0</v>
      </c>
      <c r="H160" s="25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</row>
    <row r="161" ht="15.75" customHeight="1" spans="1:20">
      <c r="A161" s="87">
        <v>2012899</v>
      </c>
      <c r="B161" s="88" t="s">
        <v>136</v>
      </c>
      <c r="C161" s="40"/>
      <c r="D161" s="40"/>
      <c r="E161" s="25"/>
      <c r="F161" s="90">
        <f t="shared" si="4"/>
        <v>0</v>
      </c>
      <c r="G161" s="90">
        <f t="shared" si="5"/>
        <v>0</v>
      </c>
      <c r="H161" s="25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</row>
    <row r="162" ht="15.75" customHeight="1" spans="1:20">
      <c r="A162" s="87">
        <v>20129</v>
      </c>
      <c r="B162" s="88" t="s">
        <v>137</v>
      </c>
      <c r="C162" s="36">
        <f>SUM(C163,C164,C165,C166,C167,C168)</f>
        <v>149</v>
      </c>
      <c r="D162" s="36">
        <f>SUM(D163,D164,D165,D166,D167,D168)</f>
        <v>153</v>
      </c>
      <c r="E162" s="36">
        <f>SUM(E163,E164,E165,E166,E167,E168)</f>
        <v>98</v>
      </c>
      <c r="F162" s="90">
        <f t="shared" si="4"/>
        <v>0.657718120805369</v>
      </c>
      <c r="G162" s="90">
        <f t="shared" si="5"/>
        <v>0.640522875816993</v>
      </c>
      <c r="H162" s="24">
        <f>SUM(H163,H164,H165,H166,H167,H168)</f>
        <v>98</v>
      </c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</row>
    <row r="163" ht="15.75" customHeight="1" spans="1:20">
      <c r="A163" s="87">
        <v>2012901</v>
      </c>
      <c r="B163" s="88" t="s">
        <v>46</v>
      </c>
      <c r="C163" s="40">
        <v>114</v>
      </c>
      <c r="D163" s="40">
        <v>118</v>
      </c>
      <c r="E163" s="40">
        <v>98</v>
      </c>
      <c r="F163" s="90">
        <f t="shared" si="4"/>
        <v>0.859649122807018</v>
      </c>
      <c r="G163" s="90">
        <f t="shared" si="5"/>
        <v>0.830508474576271</v>
      </c>
      <c r="H163" s="25">
        <v>98</v>
      </c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</row>
    <row r="164" ht="15.75" customHeight="1" spans="1:20">
      <c r="A164" s="87">
        <v>2012902</v>
      </c>
      <c r="B164" s="88" t="s">
        <v>47</v>
      </c>
      <c r="C164" s="40"/>
      <c r="D164" s="40"/>
      <c r="E164" s="25"/>
      <c r="F164" s="90">
        <f t="shared" si="4"/>
        <v>0</v>
      </c>
      <c r="G164" s="90">
        <f t="shared" si="5"/>
        <v>0</v>
      </c>
      <c r="H164" s="25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</row>
    <row r="165" ht="15.75" customHeight="1" spans="1:20">
      <c r="A165" s="87">
        <v>2012903</v>
      </c>
      <c r="B165" s="88" t="s">
        <v>48</v>
      </c>
      <c r="C165" s="40"/>
      <c r="D165" s="40"/>
      <c r="E165" s="25"/>
      <c r="F165" s="90">
        <f t="shared" si="4"/>
        <v>0</v>
      </c>
      <c r="G165" s="90">
        <f t="shared" si="5"/>
        <v>0</v>
      </c>
      <c r="H165" s="25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</row>
    <row r="166" ht="15.75" customHeight="1" spans="1:20">
      <c r="A166" s="87">
        <v>2012906</v>
      </c>
      <c r="B166" s="88" t="s">
        <v>138</v>
      </c>
      <c r="C166" s="40"/>
      <c r="D166" s="40">
        <v>15</v>
      </c>
      <c r="E166" s="25">
        <v>0</v>
      </c>
      <c r="F166" s="90">
        <f t="shared" si="4"/>
        <v>0</v>
      </c>
      <c r="G166" s="90">
        <f t="shared" si="5"/>
        <v>0</v>
      </c>
      <c r="H166" s="25">
        <v>0</v>
      </c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</row>
    <row r="167" ht="15.75" customHeight="1" spans="1:20">
      <c r="A167" s="87">
        <v>2012950</v>
      </c>
      <c r="B167" s="88" t="s">
        <v>55</v>
      </c>
      <c r="C167" s="40"/>
      <c r="D167" s="40"/>
      <c r="E167" s="25"/>
      <c r="F167" s="90">
        <f t="shared" si="4"/>
        <v>0</v>
      </c>
      <c r="G167" s="90">
        <f t="shared" si="5"/>
        <v>0</v>
      </c>
      <c r="H167" s="25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</row>
    <row r="168" ht="15.75" customHeight="1" spans="1:20">
      <c r="A168" s="87">
        <v>2012999</v>
      </c>
      <c r="B168" s="88" t="s">
        <v>139</v>
      </c>
      <c r="C168" s="40">
        <v>35</v>
      </c>
      <c r="D168" s="40">
        <v>20</v>
      </c>
      <c r="E168" s="25">
        <v>0</v>
      </c>
      <c r="F168" s="90">
        <f t="shared" si="4"/>
        <v>0</v>
      </c>
      <c r="G168" s="90">
        <f t="shared" si="5"/>
        <v>0</v>
      </c>
      <c r="H168" s="25">
        <v>0</v>
      </c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</row>
    <row r="169" ht="15.75" customHeight="1" spans="1:20">
      <c r="A169" s="87">
        <v>20131</v>
      </c>
      <c r="B169" s="88" t="s">
        <v>140</v>
      </c>
      <c r="C169" s="36">
        <f>SUM(C170,C171,C172,C173,C174,C175)</f>
        <v>934</v>
      </c>
      <c r="D169" s="36">
        <f>SUM(D170,D171,D172,D173,D174,D175)</f>
        <v>1640</v>
      </c>
      <c r="E169" s="36">
        <f>SUM(E170,E171,E172,E173,E174,E175)</f>
        <v>1296</v>
      </c>
      <c r="F169" s="90">
        <f t="shared" si="4"/>
        <v>1.38758029978587</v>
      </c>
      <c r="G169" s="90">
        <f t="shared" si="5"/>
        <v>0.790243902439024</v>
      </c>
      <c r="H169" s="24">
        <f>SUM(H170,H171,H172,H173,H174,H175)</f>
        <v>1296</v>
      </c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</row>
    <row r="170" ht="15.75" customHeight="1" spans="1:20">
      <c r="A170" s="87">
        <v>2013101</v>
      </c>
      <c r="B170" s="88" t="s">
        <v>46</v>
      </c>
      <c r="C170" s="40">
        <v>494</v>
      </c>
      <c r="D170" s="40">
        <v>1295</v>
      </c>
      <c r="E170" s="40">
        <v>1226</v>
      </c>
      <c r="F170" s="90">
        <f t="shared" si="4"/>
        <v>2.48178137651822</v>
      </c>
      <c r="G170" s="90">
        <f t="shared" si="5"/>
        <v>0.946718146718147</v>
      </c>
      <c r="H170" s="25">
        <v>1226</v>
      </c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</row>
    <row r="171" ht="15.75" customHeight="1" spans="1:20">
      <c r="A171" s="87">
        <v>2013102</v>
      </c>
      <c r="B171" s="88" t="s">
        <v>47</v>
      </c>
      <c r="C171" s="40"/>
      <c r="D171" s="40"/>
      <c r="E171" s="25"/>
      <c r="F171" s="90">
        <f t="shared" si="4"/>
        <v>0</v>
      </c>
      <c r="G171" s="90">
        <f t="shared" si="5"/>
        <v>0</v>
      </c>
      <c r="H171" s="25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</row>
    <row r="172" ht="15.75" customHeight="1" spans="1:20">
      <c r="A172" s="87">
        <v>2013103</v>
      </c>
      <c r="B172" s="88" t="s">
        <v>48</v>
      </c>
      <c r="C172" s="40"/>
      <c r="D172" s="40"/>
      <c r="E172" s="25"/>
      <c r="F172" s="90">
        <f t="shared" si="4"/>
        <v>0</v>
      </c>
      <c r="G172" s="90">
        <f t="shared" si="5"/>
        <v>0</v>
      </c>
      <c r="H172" s="25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</row>
    <row r="173" ht="15.75" customHeight="1" spans="1:20">
      <c r="A173" s="87">
        <v>2013105</v>
      </c>
      <c r="B173" s="88" t="s">
        <v>141</v>
      </c>
      <c r="C173" s="40"/>
      <c r="D173" s="40"/>
      <c r="E173" s="25"/>
      <c r="F173" s="90">
        <f t="shared" si="4"/>
        <v>0</v>
      </c>
      <c r="G173" s="90">
        <f t="shared" si="5"/>
        <v>0</v>
      </c>
      <c r="H173" s="25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</row>
    <row r="174" ht="15.75" customHeight="1" spans="1:20">
      <c r="A174" s="87">
        <v>2013150</v>
      </c>
      <c r="B174" s="88" t="s">
        <v>55</v>
      </c>
      <c r="C174" s="40">
        <v>201</v>
      </c>
      <c r="D174" s="40">
        <v>137</v>
      </c>
      <c r="E174" s="25">
        <v>70</v>
      </c>
      <c r="F174" s="90">
        <f t="shared" si="4"/>
        <v>0.348258706467662</v>
      </c>
      <c r="G174" s="90">
        <f t="shared" si="5"/>
        <v>0.510948905109489</v>
      </c>
      <c r="H174" s="25">
        <v>70</v>
      </c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</row>
    <row r="175" ht="15.75" customHeight="1" spans="1:20">
      <c r="A175" s="87">
        <v>2013199</v>
      </c>
      <c r="B175" s="88" t="s">
        <v>142</v>
      </c>
      <c r="C175" s="40">
        <v>239</v>
      </c>
      <c r="D175" s="40">
        <v>208</v>
      </c>
      <c r="E175" s="25">
        <v>0</v>
      </c>
      <c r="F175" s="90">
        <f t="shared" si="4"/>
        <v>0</v>
      </c>
      <c r="G175" s="90">
        <f t="shared" si="5"/>
        <v>0</v>
      </c>
      <c r="H175" s="25">
        <v>0</v>
      </c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</row>
    <row r="176" ht="15.75" customHeight="1" spans="1:20">
      <c r="A176" s="87">
        <v>20132</v>
      </c>
      <c r="B176" s="88" t="s">
        <v>143</v>
      </c>
      <c r="C176" s="36">
        <f>SUM(C177,C178,C179,C180,C181,C182)</f>
        <v>739</v>
      </c>
      <c r="D176" s="36">
        <f>SUM(D177,D178,D179,D180,D181,D182)</f>
        <v>465</v>
      </c>
      <c r="E176" s="36">
        <f>SUM(E177,E178,E179,E180,E181,E182)</f>
        <v>378</v>
      </c>
      <c r="F176" s="90">
        <f t="shared" si="4"/>
        <v>0.511502029769959</v>
      </c>
      <c r="G176" s="90">
        <f t="shared" si="5"/>
        <v>0.812903225806452</v>
      </c>
      <c r="H176" s="24">
        <f>SUM(H177,H178,H179,H180,H181,H182)</f>
        <v>378</v>
      </c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</row>
    <row r="177" ht="15.75" customHeight="1" spans="1:20">
      <c r="A177" s="87">
        <v>2013201</v>
      </c>
      <c r="B177" s="88" t="s">
        <v>46</v>
      </c>
      <c r="C177" s="40">
        <v>525</v>
      </c>
      <c r="D177" s="40">
        <v>465</v>
      </c>
      <c r="E177" s="40">
        <v>278</v>
      </c>
      <c r="F177" s="90">
        <f t="shared" si="4"/>
        <v>0.52952380952381</v>
      </c>
      <c r="G177" s="90">
        <f t="shared" si="5"/>
        <v>0.597849462365591</v>
      </c>
      <c r="H177" s="25">
        <v>278</v>
      </c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</row>
    <row r="178" ht="15.75" customHeight="1" spans="1:20">
      <c r="A178" s="87">
        <v>2013202</v>
      </c>
      <c r="B178" s="88" t="s">
        <v>47</v>
      </c>
      <c r="C178" s="40"/>
      <c r="D178" s="40"/>
      <c r="E178" s="25"/>
      <c r="F178" s="90">
        <f t="shared" si="4"/>
        <v>0</v>
      </c>
      <c r="G178" s="90">
        <f t="shared" si="5"/>
        <v>0</v>
      </c>
      <c r="H178" s="25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</row>
    <row r="179" ht="15.75" customHeight="1" spans="1:20">
      <c r="A179" s="87">
        <v>2013203</v>
      </c>
      <c r="B179" s="88" t="s">
        <v>48</v>
      </c>
      <c r="C179" s="40"/>
      <c r="D179" s="40"/>
      <c r="E179" s="25"/>
      <c r="F179" s="90">
        <f t="shared" si="4"/>
        <v>0</v>
      </c>
      <c r="G179" s="90">
        <f t="shared" si="5"/>
        <v>0</v>
      </c>
      <c r="H179" s="25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</row>
    <row r="180" ht="15.75" customHeight="1" spans="1:20">
      <c r="A180" s="87">
        <v>2013204</v>
      </c>
      <c r="B180" s="88" t="s">
        <v>144</v>
      </c>
      <c r="C180" s="40"/>
      <c r="D180" s="40"/>
      <c r="E180" s="25"/>
      <c r="F180" s="90">
        <f t="shared" si="4"/>
        <v>0</v>
      </c>
      <c r="G180" s="90">
        <f t="shared" si="5"/>
        <v>0</v>
      </c>
      <c r="H180" s="25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</row>
    <row r="181" ht="15.75" customHeight="1" spans="1:20">
      <c r="A181" s="87">
        <v>2013250</v>
      </c>
      <c r="B181" s="88" t="s">
        <v>55</v>
      </c>
      <c r="C181" s="40"/>
      <c r="D181" s="40"/>
      <c r="E181" s="25"/>
      <c r="F181" s="90">
        <f t="shared" si="4"/>
        <v>0</v>
      </c>
      <c r="G181" s="90">
        <f t="shared" si="5"/>
        <v>0</v>
      </c>
      <c r="H181" s="25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</row>
    <row r="182" ht="15.75" customHeight="1" spans="1:20">
      <c r="A182" s="87">
        <v>2013299</v>
      </c>
      <c r="B182" s="88" t="s">
        <v>145</v>
      </c>
      <c r="C182" s="40">
        <v>214</v>
      </c>
      <c r="D182" s="40"/>
      <c r="E182" s="25">
        <v>100</v>
      </c>
      <c r="F182" s="90">
        <f t="shared" si="4"/>
        <v>0.467289719626168</v>
      </c>
      <c r="G182" s="90">
        <f t="shared" si="5"/>
        <v>0</v>
      </c>
      <c r="H182" s="25">
        <v>100</v>
      </c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</row>
    <row r="183" ht="15.75" customHeight="1" spans="1:20">
      <c r="A183" s="87">
        <v>20133</v>
      </c>
      <c r="B183" s="88" t="s">
        <v>146</v>
      </c>
      <c r="C183" s="36">
        <f>SUM(C184,C185,C186,C187,C188,C189)</f>
        <v>332</v>
      </c>
      <c r="D183" s="36">
        <f>SUM(D184,D185,D186,D187,D188,D189)</f>
        <v>289</v>
      </c>
      <c r="E183" s="36">
        <f>SUM(E184,E185,E186,E187,E188,E189)</f>
        <v>260</v>
      </c>
      <c r="F183" s="90">
        <f t="shared" si="4"/>
        <v>0.783132530120482</v>
      </c>
      <c r="G183" s="90">
        <f t="shared" si="5"/>
        <v>0.899653979238754</v>
      </c>
      <c r="H183" s="24">
        <f>SUM(H184,H185,H186,H187,H188,H189)</f>
        <v>260</v>
      </c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</row>
    <row r="184" ht="15.75" customHeight="1" spans="1:20">
      <c r="A184" s="87">
        <v>2013301</v>
      </c>
      <c r="B184" s="88" t="s">
        <v>46</v>
      </c>
      <c r="C184" s="40">
        <v>158</v>
      </c>
      <c r="D184" s="40">
        <v>167</v>
      </c>
      <c r="E184" s="40">
        <v>150</v>
      </c>
      <c r="F184" s="90">
        <f t="shared" si="4"/>
        <v>0.949367088607595</v>
      </c>
      <c r="G184" s="90">
        <f t="shared" si="5"/>
        <v>0.898203592814371</v>
      </c>
      <c r="H184" s="25">
        <v>150</v>
      </c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</row>
    <row r="185" ht="15.75" customHeight="1" spans="1:20">
      <c r="A185" s="87">
        <v>2013302</v>
      </c>
      <c r="B185" s="88" t="s">
        <v>47</v>
      </c>
      <c r="C185" s="40"/>
      <c r="D185" s="40"/>
      <c r="E185" s="25"/>
      <c r="F185" s="90">
        <f t="shared" si="4"/>
        <v>0</v>
      </c>
      <c r="G185" s="90">
        <f t="shared" si="5"/>
        <v>0</v>
      </c>
      <c r="H185" s="25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</row>
    <row r="186" ht="15.75" customHeight="1" spans="1:20">
      <c r="A186" s="87">
        <v>2013303</v>
      </c>
      <c r="B186" s="88" t="s">
        <v>48</v>
      </c>
      <c r="C186" s="40"/>
      <c r="D186" s="40"/>
      <c r="E186" s="25"/>
      <c r="F186" s="90">
        <f t="shared" si="4"/>
        <v>0</v>
      </c>
      <c r="G186" s="90">
        <f t="shared" si="5"/>
        <v>0</v>
      </c>
      <c r="H186" s="25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</row>
    <row r="187" ht="15.75" customHeight="1" spans="1:20">
      <c r="A187" s="87">
        <v>2013304</v>
      </c>
      <c r="B187" s="88" t="s">
        <v>147</v>
      </c>
      <c r="C187" s="40"/>
      <c r="D187" s="40"/>
      <c r="E187" s="25"/>
      <c r="F187" s="90">
        <f t="shared" si="4"/>
        <v>0</v>
      </c>
      <c r="G187" s="90">
        <f t="shared" si="5"/>
        <v>0</v>
      </c>
      <c r="H187" s="25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</row>
    <row r="188" ht="15.75" customHeight="1" spans="1:20">
      <c r="A188" s="87">
        <v>2013350</v>
      </c>
      <c r="B188" s="88" t="s">
        <v>55</v>
      </c>
      <c r="C188" s="40"/>
      <c r="D188" s="40"/>
      <c r="E188" s="25"/>
      <c r="F188" s="90">
        <f t="shared" si="4"/>
        <v>0</v>
      </c>
      <c r="G188" s="90">
        <f t="shared" si="5"/>
        <v>0</v>
      </c>
      <c r="H188" s="25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</row>
    <row r="189" ht="15.75" customHeight="1" spans="1:20">
      <c r="A189" s="87">
        <v>2013399</v>
      </c>
      <c r="B189" s="88" t="s">
        <v>148</v>
      </c>
      <c r="C189" s="40">
        <v>174</v>
      </c>
      <c r="D189" s="40">
        <v>122</v>
      </c>
      <c r="E189" s="25">
        <v>110</v>
      </c>
      <c r="F189" s="90">
        <f t="shared" si="4"/>
        <v>0.632183908045977</v>
      </c>
      <c r="G189" s="90">
        <f t="shared" si="5"/>
        <v>0.901639344262295</v>
      </c>
      <c r="H189" s="25">
        <v>110</v>
      </c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</row>
    <row r="190" ht="15.75" customHeight="1" spans="1:20">
      <c r="A190" s="87">
        <v>20134</v>
      </c>
      <c r="B190" s="88" t="s">
        <v>149</v>
      </c>
      <c r="C190" s="36">
        <f>SUM(C191,C192,C193,C194,C195,C196,C197)</f>
        <v>204</v>
      </c>
      <c r="D190" s="36">
        <f>SUM(D191,D192,D193,D194,D195,D196,D197)</f>
        <v>143</v>
      </c>
      <c r="E190" s="36">
        <f>SUM(E191,E192,E193,E194,E195,E196,E197)</f>
        <v>120</v>
      </c>
      <c r="F190" s="90">
        <f t="shared" si="4"/>
        <v>0.588235294117647</v>
      </c>
      <c r="G190" s="90">
        <f t="shared" si="5"/>
        <v>0.839160839160839</v>
      </c>
      <c r="H190" s="24">
        <f>SUM(H191,H192,H193,H194,H195,H196,H197)</f>
        <v>120</v>
      </c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</row>
    <row r="191" ht="15.75" customHeight="1" spans="1:20">
      <c r="A191" s="87">
        <v>2013401</v>
      </c>
      <c r="B191" s="88" t="s">
        <v>46</v>
      </c>
      <c r="C191" s="40">
        <v>204</v>
      </c>
      <c r="D191" s="40">
        <v>143</v>
      </c>
      <c r="E191" s="40">
        <v>120</v>
      </c>
      <c r="F191" s="90">
        <f t="shared" si="4"/>
        <v>0.588235294117647</v>
      </c>
      <c r="G191" s="90">
        <f t="shared" si="5"/>
        <v>0.839160839160839</v>
      </c>
      <c r="H191" s="25">
        <v>120</v>
      </c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</row>
    <row r="192" ht="15.75" customHeight="1" spans="1:20">
      <c r="A192" s="87">
        <v>2013402</v>
      </c>
      <c r="B192" s="88" t="s">
        <v>47</v>
      </c>
      <c r="C192" s="40"/>
      <c r="D192" s="40"/>
      <c r="E192" s="25"/>
      <c r="F192" s="90">
        <f t="shared" si="4"/>
        <v>0</v>
      </c>
      <c r="G192" s="90">
        <f t="shared" si="5"/>
        <v>0</v>
      </c>
      <c r="H192" s="25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</row>
    <row r="193" ht="15.75" customHeight="1" spans="1:20">
      <c r="A193" s="87">
        <v>2013403</v>
      </c>
      <c r="B193" s="88" t="s">
        <v>48</v>
      </c>
      <c r="C193" s="40"/>
      <c r="D193" s="40"/>
      <c r="E193" s="25"/>
      <c r="F193" s="90">
        <f t="shared" si="4"/>
        <v>0</v>
      </c>
      <c r="G193" s="90">
        <f t="shared" si="5"/>
        <v>0</v>
      </c>
      <c r="H193" s="25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</row>
    <row r="194" ht="15.75" customHeight="1" spans="1:20">
      <c r="A194" s="87">
        <v>2013404</v>
      </c>
      <c r="B194" s="88" t="s">
        <v>150</v>
      </c>
      <c r="C194" s="40"/>
      <c r="D194" s="40"/>
      <c r="E194" s="25"/>
      <c r="F194" s="90">
        <f t="shared" si="4"/>
        <v>0</v>
      </c>
      <c r="G194" s="90">
        <f t="shared" si="5"/>
        <v>0</v>
      </c>
      <c r="H194" s="25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</row>
    <row r="195" ht="15.75" customHeight="1" spans="1:20">
      <c r="A195" s="87">
        <v>2013405</v>
      </c>
      <c r="B195" s="88" t="s">
        <v>151</v>
      </c>
      <c r="C195" s="40"/>
      <c r="D195" s="40"/>
      <c r="E195" s="25"/>
      <c r="F195" s="90">
        <f t="shared" si="4"/>
        <v>0</v>
      </c>
      <c r="G195" s="90">
        <f t="shared" si="5"/>
        <v>0</v>
      </c>
      <c r="H195" s="25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</row>
    <row r="196" ht="15.75" customHeight="1" spans="1:20">
      <c r="A196" s="87">
        <v>2013450</v>
      </c>
      <c r="B196" s="88" t="s">
        <v>55</v>
      </c>
      <c r="C196" s="40"/>
      <c r="D196" s="40"/>
      <c r="E196" s="25"/>
      <c r="F196" s="90">
        <f t="shared" si="4"/>
        <v>0</v>
      </c>
      <c r="G196" s="90">
        <f t="shared" si="5"/>
        <v>0</v>
      </c>
      <c r="H196" s="25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</row>
    <row r="197" ht="15.75" customHeight="1" spans="1:20">
      <c r="A197" s="87">
        <v>2013499</v>
      </c>
      <c r="B197" s="88" t="s">
        <v>152</v>
      </c>
      <c r="C197" s="40"/>
      <c r="D197" s="40"/>
      <c r="E197" s="25"/>
      <c r="F197" s="90">
        <f t="shared" si="4"/>
        <v>0</v>
      </c>
      <c r="G197" s="90">
        <f t="shared" si="5"/>
        <v>0</v>
      </c>
      <c r="H197" s="25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</row>
    <row r="198" ht="15.75" customHeight="1" spans="1:20">
      <c r="A198" s="87">
        <v>20135</v>
      </c>
      <c r="B198" s="88" t="s">
        <v>153</v>
      </c>
      <c r="C198" s="36">
        <f>SUM(C199,C200,C201,C202,C203)</f>
        <v>0</v>
      </c>
      <c r="D198" s="36">
        <f>SUM(D199,D200,D201,D202,D203)</f>
        <v>0</v>
      </c>
      <c r="E198" s="36">
        <f>SUM(E199,E200,E201,E202,E203)</f>
        <v>0</v>
      </c>
      <c r="F198" s="90">
        <f t="shared" ref="F198:F261" si="6">IFERROR(E198/C198,0)</f>
        <v>0</v>
      </c>
      <c r="G198" s="90">
        <f t="shared" ref="G198:G261" si="7">IFERROR(E198/D198,0)</f>
        <v>0</v>
      </c>
      <c r="H198" s="24">
        <f>SUM(H199,H200,H201,H202,H203)</f>
        <v>0</v>
      </c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</row>
    <row r="199" ht="15.75" customHeight="1" spans="1:20">
      <c r="A199" s="87">
        <v>2013501</v>
      </c>
      <c r="B199" s="88" t="s">
        <v>46</v>
      </c>
      <c r="C199" s="40"/>
      <c r="D199" s="40"/>
      <c r="E199" s="40"/>
      <c r="F199" s="90">
        <f t="shared" si="6"/>
        <v>0</v>
      </c>
      <c r="G199" s="90">
        <f t="shared" si="7"/>
        <v>0</v>
      </c>
      <c r="H199" s="25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</row>
    <row r="200" ht="15.75" customHeight="1" spans="1:20">
      <c r="A200" s="87">
        <v>2013502</v>
      </c>
      <c r="B200" s="88" t="s">
        <v>47</v>
      </c>
      <c r="C200" s="40"/>
      <c r="D200" s="40"/>
      <c r="E200" s="25"/>
      <c r="F200" s="90">
        <f t="shared" si="6"/>
        <v>0</v>
      </c>
      <c r="G200" s="90">
        <f t="shared" si="7"/>
        <v>0</v>
      </c>
      <c r="H200" s="25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</row>
    <row r="201" ht="15.75" customHeight="1" spans="1:20">
      <c r="A201" s="87">
        <v>2013503</v>
      </c>
      <c r="B201" s="88" t="s">
        <v>48</v>
      </c>
      <c r="C201" s="40"/>
      <c r="D201" s="40"/>
      <c r="E201" s="25"/>
      <c r="F201" s="90">
        <f t="shared" si="6"/>
        <v>0</v>
      </c>
      <c r="G201" s="90">
        <f t="shared" si="7"/>
        <v>0</v>
      </c>
      <c r="H201" s="25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</row>
    <row r="202" ht="15.75" customHeight="1" spans="1:20">
      <c r="A202" s="87">
        <v>2013550</v>
      </c>
      <c r="B202" s="88" t="s">
        <v>55</v>
      </c>
      <c r="C202" s="40"/>
      <c r="D202" s="40"/>
      <c r="E202" s="25"/>
      <c r="F202" s="90">
        <f t="shared" si="6"/>
        <v>0</v>
      </c>
      <c r="G202" s="90">
        <f t="shared" si="7"/>
        <v>0</v>
      </c>
      <c r="H202" s="25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</row>
    <row r="203" ht="15.75" customHeight="1" spans="1:20">
      <c r="A203" s="87">
        <v>2013599</v>
      </c>
      <c r="B203" s="88" t="s">
        <v>154</v>
      </c>
      <c r="C203" s="40"/>
      <c r="D203" s="40"/>
      <c r="E203" s="25"/>
      <c r="F203" s="90">
        <f t="shared" si="6"/>
        <v>0</v>
      </c>
      <c r="G203" s="90">
        <f t="shared" si="7"/>
        <v>0</v>
      </c>
      <c r="H203" s="25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</row>
    <row r="204" ht="15.75" customHeight="1" spans="1:20">
      <c r="A204" s="87">
        <v>20136</v>
      </c>
      <c r="B204" s="88" t="s">
        <v>155</v>
      </c>
      <c r="C204" s="36">
        <f>SUM(C205,C206,C207,C208,C209)</f>
        <v>0</v>
      </c>
      <c r="D204" s="36">
        <f>SUM(D205,D206,D207,D208,D209)</f>
        <v>0</v>
      </c>
      <c r="E204" s="36">
        <f>SUM(E205,E206,E207,E208,E209)</f>
        <v>0</v>
      </c>
      <c r="F204" s="90">
        <f t="shared" si="6"/>
        <v>0</v>
      </c>
      <c r="G204" s="90">
        <f t="shared" si="7"/>
        <v>0</v>
      </c>
      <c r="H204" s="24">
        <f>SUM(H205,H206,H207,H208,H209)</f>
        <v>0</v>
      </c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</row>
    <row r="205" ht="15.75" customHeight="1" spans="1:20">
      <c r="A205" s="87">
        <v>2013601</v>
      </c>
      <c r="B205" s="88" t="s">
        <v>46</v>
      </c>
      <c r="C205" s="40"/>
      <c r="D205" s="40"/>
      <c r="E205" s="40"/>
      <c r="F205" s="90">
        <f t="shared" si="6"/>
        <v>0</v>
      </c>
      <c r="G205" s="90">
        <f t="shared" si="7"/>
        <v>0</v>
      </c>
      <c r="H205" s="25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</row>
    <row r="206" ht="15.75" customHeight="1" spans="1:20">
      <c r="A206" s="87">
        <v>2013602</v>
      </c>
      <c r="B206" s="88" t="s">
        <v>47</v>
      </c>
      <c r="C206" s="40"/>
      <c r="D206" s="40"/>
      <c r="E206" s="40"/>
      <c r="F206" s="90">
        <f t="shared" si="6"/>
        <v>0</v>
      </c>
      <c r="G206" s="90">
        <f t="shared" si="7"/>
        <v>0</v>
      </c>
      <c r="H206" s="25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</row>
    <row r="207" ht="15.75" customHeight="1" spans="1:20">
      <c r="A207" s="87">
        <v>2013603</v>
      </c>
      <c r="B207" s="88" t="s">
        <v>48</v>
      </c>
      <c r="C207" s="40"/>
      <c r="D207" s="40"/>
      <c r="E207" s="40"/>
      <c r="F207" s="90">
        <f t="shared" si="6"/>
        <v>0</v>
      </c>
      <c r="G207" s="90">
        <f t="shared" si="7"/>
        <v>0</v>
      </c>
      <c r="H207" s="25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</row>
    <row r="208" ht="15.75" customHeight="1" spans="1:20">
      <c r="A208" s="87">
        <v>2013650</v>
      </c>
      <c r="B208" s="88" t="s">
        <v>55</v>
      </c>
      <c r="C208" s="40"/>
      <c r="D208" s="40"/>
      <c r="E208" s="40"/>
      <c r="F208" s="90">
        <f t="shared" si="6"/>
        <v>0</v>
      </c>
      <c r="G208" s="90">
        <f t="shared" si="7"/>
        <v>0</v>
      </c>
      <c r="H208" s="25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</row>
    <row r="209" ht="15.75" customHeight="1" spans="1:20">
      <c r="A209" s="87">
        <v>2013699</v>
      </c>
      <c r="B209" s="88" t="s">
        <v>156</v>
      </c>
      <c r="C209" s="40"/>
      <c r="D209" s="40"/>
      <c r="E209" s="40"/>
      <c r="F209" s="90">
        <f t="shared" si="6"/>
        <v>0</v>
      </c>
      <c r="G209" s="90">
        <f t="shared" si="7"/>
        <v>0</v>
      </c>
      <c r="H209" s="25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</row>
    <row r="210" ht="15.75" customHeight="1" spans="1:20">
      <c r="A210" s="87">
        <v>20137</v>
      </c>
      <c r="B210" s="88" t="s">
        <v>157</v>
      </c>
      <c r="C210" s="36">
        <f>SUM(C211,C212,C213,C214,C215,C216)</f>
        <v>0</v>
      </c>
      <c r="D210" s="36">
        <f>SUM(D211,D212,D213,D214,D215,D216)</f>
        <v>0</v>
      </c>
      <c r="E210" s="36">
        <f>SUM(E211,E212,E213,E214,E215,E216)</f>
        <v>0</v>
      </c>
      <c r="F210" s="90">
        <f t="shared" si="6"/>
        <v>0</v>
      </c>
      <c r="G210" s="90">
        <f t="shared" si="7"/>
        <v>0</v>
      </c>
      <c r="H210" s="24">
        <f>SUM(H211,H212,H213,H214,H215,H216)</f>
        <v>0</v>
      </c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</row>
    <row r="211" ht="15.75" customHeight="1" spans="1:20">
      <c r="A211" s="87">
        <v>2013701</v>
      </c>
      <c r="B211" s="88" t="s">
        <v>46</v>
      </c>
      <c r="C211" s="40"/>
      <c r="D211" s="40"/>
      <c r="E211" s="40"/>
      <c r="F211" s="90">
        <f t="shared" si="6"/>
        <v>0</v>
      </c>
      <c r="G211" s="90">
        <f t="shared" si="7"/>
        <v>0</v>
      </c>
      <c r="H211" s="25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</row>
    <row r="212" ht="15.75" customHeight="1" spans="1:20">
      <c r="A212" s="87">
        <v>2013702</v>
      </c>
      <c r="B212" s="88" t="s">
        <v>47</v>
      </c>
      <c r="C212" s="40"/>
      <c r="D212" s="40"/>
      <c r="E212" s="25"/>
      <c r="F212" s="90">
        <f t="shared" si="6"/>
        <v>0</v>
      </c>
      <c r="G212" s="90">
        <f t="shared" si="7"/>
        <v>0</v>
      </c>
      <c r="H212" s="25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</row>
    <row r="213" ht="15.75" customHeight="1" spans="1:20">
      <c r="A213" s="87">
        <v>2013703</v>
      </c>
      <c r="B213" s="88" t="s">
        <v>48</v>
      </c>
      <c r="C213" s="40"/>
      <c r="D213" s="40"/>
      <c r="E213" s="25"/>
      <c r="F213" s="90">
        <f t="shared" si="6"/>
        <v>0</v>
      </c>
      <c r="G213" s="90">
        <f t="shared" si="7"/>
        <v>0</v>
      </c>
      <c r="H213" s="25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</row>
    <row r="214" ht="15.75" customHeight="1" spans="1:20">
      <c r="A214" s="87">
        <v>2013704</v>
      </c>
      <c r="B214" s="88" t="s">
        <v>158</v>
      </c>
      <c r="C214" s="40"/>
      <c r="D214" s="40"/>
      <c r="E214" s="25"/>
      <c r="F214" s="90">
        <f t="shared" si="6"/>
        <v>0</v>
      </c>
      <c r="G214" s="90">
        <f t="shared" si="7"/>
        <v>0</v>
      </c>
      <c r="H214" s="25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</row>
    <row r="215" ht="15.75" customHeight="1" spans="1:20">
      <c r="A215" s="87">
        <v>2013750</v>
      </c>
      <c r="B215" s="88" t="s">
        <v>55</v>
      </c>
      <c r="C215" s="40"/>
      <c r="D215" s="40"/>
      <c r="E215" s="25"/>
      <c r="F215" s="90">
        <f t="shared" si="6"/>
        <v>0</v>
      </c>
      <c r="G215" s="90">
        <f t="shared" si="7"/>
        <v>0</v>
      </c>
      <c r="H215" s="25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</row>
    <row r="216" ht="15.75" customHeight="1" spans="1:20">
      <c r="A216" s="87">
        <v>2013799</v>
      </c>
      <c r="B216" s="88" t="s">
        <v>159</v>
      </c>
      <c r="C216" s="40"/>
      <c r="D216" s="40"/>
      <c r="E216" s="25"/>
      <c r="F216" s="90">
        <f t="shared" si="6"/>
        <v>0</v>
      </c>
      <c r="G216" s="90">
        <f t="shared" si="7"/>
        <v>0</v>
      </c>
      <c r="H216" s="25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</row>
    <row r="217" ht="15.75" customHeight="1" spans="1:20">
      <c r="A217" s="87">
        <v>20138</v>
      </c>
      <c r="B217" s="88" t="s">
        <v>160</v>
      </c>
      <c r="C217" s="36">
        <f>SUM(C218,C219,C220,C221,C222,C223,C224,C225,C226,C227,C228,C229,C230,C231)</f>
        <v>2710</v>
      </c>
      <c r="D217" s="36">
        <f>SUM(D218,D219,D220,D221,D222,D223,D224,D225,D226,D227,D228,D229,D230,D231)</f>
        <v>2301</v>
      </c>
      <c r="E217" s="36">
        <f>SUM(E218,E219,E220,E221,E222,E223,E224,E225,E226,E227,E228,E229,E230,E231)</f>
        <v>2236</v>
      </c>
      <c r="F217" s="90">
        <f t="shared" si="6"/>
        <v>0.825092250922509</v>
      </c>
      <c r="G217" s="90">
        <f t="shared" si="7"/>
        <v>0.971751412429379</v>
      </c>
      <c r="H217" s="24">
        <f>SUM(H218,H219,H220,H221,H222,H223,H224,H225,H226,H227,H228,H229,H230,H231)</f>
        <v>2236</v>
      </c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</row>
    <row r="218" ht="15.75" customHeight="1" spans="1:20">
      <c r="A218" s="87">
        <v>2013801</v>
      </c>
      <c r="B218" s="88" t="s">
        <v>46</v>
      </c>
      <c r="C218" s="40">
        <v>1810</v>
      </c>
      <c r="D218" s="40">
        <v>1444</v>
      </c>
      <c r="E218" s="40">
        <v>1332</v>
      </c>
      <c r="F218" s="90">
        <f t="shared" si="6"/>
        <v>0.735911602209945</v>
      </c>
      <c r="G218" s="90">
        <f t="shared" si="7"/>
        <v>0.922437673130194</v>
      </c>
      <c r="H218" s="25">
        <v>1332</v>
      </c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</row>
    <row r="219" ht="15.75" customHeight="1" spans="1:20">
      <c r="A219" s="87">
        <v>2013802</v>
      </c>
      <c r="B219" s="88" t="s">
        <v>47</v>
      </c>
      <c r="C219" s="40"/>
      <c r="D219" s="40"/>
      <c r="E219" s="25"/>
      <c r="F219" s="90">
        <f t="shared" si="6"/>
        <v>0</v>
      </c>
      <c r="G219" s="90">
        <f t="shared" si="7"/>
        <v>0</v>
      </c>
      <c r="H219" s="25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</row>
    <row r="220" ht="15.75" customHeight="1" spans="1:20">
      <c r="A220" s="87">
        <v>2013803</v>
      </c>
      <c r="B220" s="88" t="s">
        <v>48</v>
      </c>
      <c r="C220" s="40"/>
      <c r="D220" s="40"/>
      <c r="E220" s="25"/>
      <c r="F220" s="90">
        <f t="shared" si="6"/>
        <v>0</v>
      </c>
      <c r="G220" s="90">
        <f t="shared" si="7"/>
        <v>0</v>
      </c>
      <c r="H220" s="25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</row>
    <row r="221" ht="15.75" customHeight="1" spans="1:20">
      <c r="A221" s="87">
        <v>2013804</v>
      </c>
      <c r="B221" s="88" t="s">
        <v>161</v>
      </c>
      <c r="C221" s="40"/>
      <c r="D221" s="40"/>
      <c r="E221" s="25"/>
      <c r="F221" s="90">
        <f t="shared" si="6"/>
        <v>0</v>
      </c>
      <c r="G221" s="90">
        <f t="shared" si="7"/>
        <v>0</v>
      </c>
      <c r="H221" s="25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</row>
    <row r="222" ht="15.75" customHeight="1" spans="1:20">
      <c r="A222" s="87">
        <v>2013805</v>
      </c>
      <c r="B222" s="88" t="s">
        <v>162</v>
      </c>
      <c r="C222" s="40">
        <v>10</v>
      </c>
      <c r="D222" s="40"/>
      <c r="E222" s="25">
        <v>0</v>
      </c>
      <c r="F222" s="90">
        <f t="shared" si="6"/>
        <v>0</v>
      </c>
      <c r="G222" s="90">
        <f t="shared" si="7"/>
        <v>0</v>
      </c>
      <c r="H222" s="25">
        <v>0</v>
      </c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</row>
    <row r="223" ht="15.75" customHeight="1" spans="1:20">
      <c r="A223" s="87">
        <v>2013808</v>
      </c>
      <c r="B223" s="88" t="s">
        <v>87</v>
      </c>
      <c r="C223" s="40"/>
      <c r="D223" s="40"/>
      <c r="E223" s="25"/>
      <c r="F223" s="90">
        <f t="shared" si="6"/>
        <v>0</v>
      </c>
      <c r="G223" s="90">
        <f t="shared" si="7"/>
        <v>0</v>
      </c>
      <c r="H223" s="25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</row>
    <row r="224" ht="15.75" customHeight="1" spans="1:20">
      <c r="A224" s="87">
        <v>2013810</v>
      </c>
      <c r="B224" s="88" t="s">
        <v>163</v>
      </c>
      <c r="C224" s="40"/>
      <c r="D224" s="40">
        <v>5</v>
      </c>
      <c r="E224" s="25">
        <v>0</v>
      </c>
      <c r="F224" s="90">
        <f t="shared" si="6"/>
        <v>0</v>
      </c>
      <c r="G224" s="90">
        <f t="shared" si="7"/>
        <v>0</v>
      </c>
      <c r="H224" s="25">
        <v>0</v>
      </c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</row>
    <row r="225" ht="15.75" customHeight="1" spans="1:20">
      <c r="A225" s="87">
        <v>2013812</v>
      </c>
      <c r="B225" s="88" t="s">
        <v>164</v>
      </c>
      <c r="C225" s="40">
        <v>32</v>
      </c>
      <c r="D225" s="40"/>
      <c r="E225" s="25"/>
      <c r="F225" s="90">
        <f t="shared" si="6"/>
        <v>0</v>
      </c>
      <c r="G225" s="90">
        <f t="shared" si="7"/>
        <v>0</v>
      </c>
      <c r="H225" s="25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</row>
    <row r="226" ht="15.75" customHeight="1" spans="1:20">
      <c r="A226" s="87">
        <v>2013813</v>
      </c>
      <c r="B226" s="88" t="s">
        <v>165</v>
      </c>
      <c r="C226" s="40"/>
      <c r="D226" s="40"/>
      <c r="E226" s="25"/>
      <c r="F226" s="90">
        <f t="shared" si="6"/>
        <v>0</v>
      </c>
      <c r="G226" s="90">
        <f t="shared" si="7"/>
        <v>0</v>
      </c>
      <c r="H226" s="25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</row>
    <row r="227" ht="15.75" customHeight="1" spans="1:20">
      <c r="A227" s="87">
        <v>2013814</v>
      </c>
      <c r="B227" s="88" t="s">
        <v>166</v>
      </c>
      <c r="C227" s="40">
        <v>6</v>
      </c>
      <c r="D227" s="40"/>
      <c r="E227" s="25"/>
      <c r="F227" s="90">
        <f t="shared" si="6"/>
        <v>0</v>
      </c>
      <c r="G227" s="90">
        <f t="shared" si="7"/>
        <v>0</v>
      </c>
      <c r="H227" s="25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</row>
    <row r="228" ht="15.75" customHeight="1" spans="1:20">
      <c r="A228" s="87">
        <v>2013815</v>
      </c>
      <c r="B228" s="88" t="s">
        <v>167</v>
      </c>
      <c r="C228" s="40"/>
      <c r="D228" s="40"/>
      <c r="E228" s="25"/>
      <c r="F228" s="90">
        <f t="shared" si="6"/>
        <v>0</v>
      </c>
      <c r="G228" s="90">
        <f t="shared" si="7"/>
        <v>0</v>
      </c>
      <c r="H228" s="25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</row>
    <row r="229" ht="15.75" customHeight="1" spans="1:20">
      <c r="A229" s="87">
        <v>2013816</v>
      </c>
      <c r="B229" s="88" t="s">
        <v>168</v>
      </c>
      <c r="C229" s="40">
        <v>257</v>
      </c>
      <c r="D229" s="40">
        <v>140</v>
      </c>
      <c r="E229" s="25">
        <v>210</v>
      </c>
      <c r="F229" s="90">
        <f t="shared" si="6"/>
        <v>0.817120622568093</v>
      </c>
      <c r="G229" s="90">
        <f t="shared" si="7"/>
        <v>1.5</v>
      </c>
      <c r="H229" s="25">
        <v>210</v>
      </c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</row>
    <row r="230" ht="15.75" customHeight="1" spans="1:20">
      <c r="A230" s="87">
        <v>2013850</v>
      </c>
      <c r="B230" s="88" t="s">
        <v>55</v>
      </c>
      <c r="C230" s="40">
        <v>583</v>
      </c>
      <c r="D230" s="40">
        <v>639</v>
      </c>
      <c r="E230" s="25">
        <v>634</v>
      </c>
      <c r="F230" s="90">
        <f t="shared" si="6"/>
        <v>1.08747855917667</v>
      </c>
      <c r="G230" s="90">
        <f t="shared" si="7"/>
        <v>0.992175273865415</v>
      </c>
      <c r="H230" s="25">
        <v>634</v>
      </c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</row>
    <row r="231" ht="15.75" customHeight="1" spans="1:20">
      <c r="A231" s="87">
        <v>2013899</v>
      </c>
      <c r="B231" s="88" t="s">
        <v>169</v>
      </c>
      <c r="C231" s="40">
        <v>12</v>
      </c>
      <c r="D231" s="40">
        <v>73</v>
      </c>
      <c r="E231" s="25">
        <v>60</v>
      </c>
      <c r="F231" s="90">
        <f t="shared" si="6"/>
        <v>5</v>
      </c>
      <c r="G231" s="90">
        <f t="shared" si="7"/>
        <v>0.821917808219178</v>
      </c>
      <c r="H231" s="25">
        <v>60</v>
      </c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</row>
    <row r="232" ht="15.75" customHeight="1" spans="1:20">
      <c r="A232" s="87">
        <v>20199</v>
      </c>
      <c r="B232" s="88" t="s">
        <v>170</v>
      </c>
      <c r="C232" s="36">
        <f>SUM(C233,C234)</f>
        <v>0</v>
      </c>
      <c r="D232" s="36">
        <f>SUM(D233,D234)</f>
        <v>0</v>
      </c>
      <c r="E232" s="36">
        <f>SUM(E233,E234)</f>
        <v>0</v>
      </c>
      <c r="F232" s="90">
        <f t="shared" si="6"/>
        <v>0</v>
      </c>
      <c r="G232" s="90">
        <f t="shared" si="7"/>
        <v>0</v>
      </c>
      <c r="H232" s="24">
        <f>SUM(H233,H234)</f>
        <v>0</v>
      </c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</row>
    <row r="233" ht="15.75" customHeight="1" spans="1:20">
      <c r="A233" s="87">
        <v>2019901</v>
      </c>
      <c r="B233" s="88" t="s">
        <v>171</v>
      </c>
      <c r="C233" s="40"/>
      <c r="D233" s="40"/>
      <c r="E233" s="40"/>
      <c r="F233" s="90">
        <f t="shared" si="6"/>
        <v>0</v>
      </c>
      <c r="G233" s="90">
        <f t="shared" si="7"/>
        <v>0</v>
      </c>
      <c r="H233" s="25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</row>
    <row r="234" ht="15.75" customHeight="1" spans="1:20">
      <c r="A234" s="87">
        <v>2019999</v>
      </c>
      <c r="B234" s="88" t="s">
        <v>172</v>
      </c>
      <c r="C234" s="40"/>
      <c r="D234" s="40"/>
      <c r="E234" s="40"/>
      <c r="F234" s="90">
        <f t="shared" si="6"/>
        <v>0</v>
      </c>
      <c r="G234" s="90">
        <f t="shared" si="7"/>
        <v>0</v>
      </c>
      <c r="H234" s="25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</row>
    <row r="235" ht="15.75" customHeight="1" spans="1:20">
      <c r="A235" s="87">
        <v>202</v>
      </c>
      <c r="B235" s="88" t="s">
        <v>173</v>
      </c>
      <c r="C235" s="36">
        <f>SUM(C236,C237,C238)</f>
        <v>0</v>
      </c>
      <c r="D235" s="36">
        <f>SUM(D236,D237,D238)</f>
        <v>0</v>
      </c>
      <c r="E235" s="36">
        <f>SUM(E236,E237,E238)</f>
        <v>0</v>
      </c>
      <c r="F235" s="90">
        <f t="shared" si="6"/>
        <v>0</v>
      </c>
      <c r="G235" s="90">
        <f t="shared" si="7"/>
        <v>0</v>
      </c>
      <c r="H235" s="24">
        <f>SUM(H236,H237,H238)</f>
        <v>0</v>
      </c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</row>
    <row r="236" ht="15.75" customHeight="1" spans="1:20">
      <c r="A236" s="87">
        <v>20205</v>
      </c>
      <c r="B236" s="88" t="s">
        <v>174</v>
      </c>
      <c r="C236" s="40"/>
      <c r="D236" s="40"/>
      <c r="E236" s="40"/>
      <c r="F236" s="90">
        <f t="shared" si="6"/>
        <v>0</v>
      </c>
      <c r="G236" s="90">
        <f t="shared" si="7"/>
        <v>0</v>
      </c>
      <c r="H236" s="25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</row>
    <row r="237" ht="15.75" customHeight="1" spans="1:20">
      <c r="A237" s="87">
        <v>20206</v>
      </c>
      <c r="B237" s="88" t="s">
        <v>175</v>
      </c>
      <c r="C237" s="40"/>
      <c r="D237" s="40"/>
      <c r="E237" s="40"/>
      <c r="F237" s="90">
        <f t="shared" si="6"/>
        <v>0</v>
      </c>
      <c r="G237" s="90">
        <f t="shared" si="7"/>
        <v>0</v>
      </c>
      <c r="H237" s="25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</row>
    <row r="238" ht="15.75" customHeight="1" spans="1:20">
      <c r="A238" s="87">
        <v>20299</v>
      </c>
      <c r="B238" s="88" t="s">
        <v>176</v>
      </c>
      <c r="C238" s="40"/>
      <c r="D238" s="40"/>
      <c r="E238" s="40"/>
      <c r="F238" s="90">
        <f t="shared" si="6"/>
        <v>0</v>
      </c>
      <c r="G238" s="90">
        <f t="shared" si="7"/>
        <v>0</v>
      </c>
      <c r="H238" s="25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</row>
    <row r="239" ht="15.75" customHeight="1" spans="1:20">
      <c r="A239" s="87">
        <v>203</v>
      </c>
      <c r="B239" s="88" t="s">
        <v>177</v>
      </c>
      <c r="C239" s="36">
        <f>SUM(C240,C248)</f>
        <v>0</v>
      </c>
      <c r="D239" s="36">
        <f>SUM(D240,D248)</f>
        <v>0</v>
      </c>
      <c r="E239" s="36">
        <f>SUM(E240,E248)</f>
        <v>0</v>
      </c>
      <c r="F239" s="90">
        <f t="shared" si="6"/>
        <v>0</v>
      </c>
      <c r="G239" s="90">
        <f t="shared" si="7"/>
        <v>0</v>
      </c>
      <c r="H239" s="24">
        <f>SUM(H240,H248)</f>
        <v>0</v>
      </c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</row>
    <row r="240" ht="15.75" customHeight="1" spans="1:20">
      <c r="A240" s="87">
        <v>20306</v>
      </c>
      <c r="B240" s="88" t="s">
        <v>178</v>
      </c>
      <c r="C240" s="36">
        <f>SUM(C241,C242,C243,C244,C245,C246,C247)</f>
        <v>0</v>
      </c>
      <c r="D240" s="36">
        <f>SUM(D241,D242,D243,D244,D245,D246,D247)</f>
        <v>0</v>
      </c>
      <c r="E240" s="36">
        <f>SUM(E241,E242,E243,E244,E245,E246,E247)</f>
        <v>0</v>
      </c>
      <c r="F240" s="90">
        <f t="shared" si="6"/>
        <v>0</v>
      </c>
      <c r="G240" s="90">
        <f t="shared" si="7"/>
        <v>0</v>
      </c>
      <c r="H240" s="24">
        <f>SUM(H241,H242,H243,H244,H245,H246,H247)</f>
        <v>0</v>
      </c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</row>
    <row r="241" ht="15.75" customHeight="1" spans="1:20">
      <c r="A241" s="87">
        <v>2030601</v>
      </c>
      <c r="B241" s="88" t="s">
        <v>179</v>
      </c>
      <c r="C241" s="40"/>
      <c r="D241" s="40"/>
      <c r="E241" s="40"/>
      <c r="F241" s="90">
        <f t="shared" si="6"/>
        <v>0</v>
      </c>
      <c r="G241" s="90">
        <f t="shared" si="7"/>
        <v>0</v>
      </c>
      <c r="H241" s="25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</row>
    <row r="242" ht="15.75" customHeight="1" spans="1:20">
      <c r="A242" s="87">
        <v>2030602</v>
      </c>
      <c r="B242" s="88" t="s">
        <v>180</v>
      </c>
      <c r="C242" s="40"/>
      <c r="D242" s="40"/>
      <c r="E242" s="25"/>
      <c r="F242" s="90">
        <f t="shared" si="6"/>
        <v>0</v>
      </c>
      <c r="G242" s="90">
        <f t="shared" si="7"/>
        <v>0</v>
      </c>
      <c r="H242" s="25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</row>
    <row r="243" ht="15.75" customHeight="1" spans="1:20">
      <c r="A243" s="87">
        <v>2030603</v>
      </c>
      <c r="B243" s="88" t="s">
        <v>181</v>
      </c>
      <c r="C243" s="40"/>
      <c r="D243" s="40"/>
      <c r="E243" s="25"/>
      <c r="F243" s="90">
        <f t="shared" si="6"/>
        <v>0</v>
      </c>
      <c r="G243" s="90">
        <f t="shared" si="7"/>
        <v>0</v>
      </c>
      <c r="H243" s="25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</row>
    <row r="244" ht="15.75" customHeight="1" spans="1:20">
      <c r="A244" s="87">
        <v>2030604</v>
      </c>
      <c r="B244" s="88" t="s">
        <v>182</v>
      </c>
      <c r="C244" s="40"/>
      <c r="D244" s="40"/>
      <c r="E244" s="25"/>
      <c r="F244" s="90">
        <f t="shared" si="6"/>
        <v>0</v>
      </c>
      <c r="G244" s="90">
        <f t="shared" si="7"/>
        <v>0</v>
      </c>
      <c r="H244" s="25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</row>
    <row r="245" ht="15.75" customHeight="1" spans="1:20">
      <c r="A245" s="87">
        <v>2030607</v>
      </c>
      <c r="B245" s="88" t="s">
        <v>183</v>
      </c>
      <c r="C245" s="40"/>
      <c r="D245" s="40"/>
      <c r="E245" s="25"/>
      <c r="F245" s="90">
        <f t="shared" si="6"/>
        <v>0</v>
      </c>
      <c r="G245" s="90">
        <f t="shared" si="7"/>
        <v>0</v>
      </c>
      <c r="H245" s="25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</row>
    <row r="246" ht="15.75" customHeight="1" spans="1:20">
      <c r="A246" s="87">
        <v>2030608</v>
      </c>
      <c r="B246" s="88" t="s">
        <v>184</v>
      </c>
      <c r="C246" s="40"/>
      <c r="D246" s="40"/>
      <c r="E246" s="25"/>
      <c r="F246" s="90">
        <f t="shared" si="6"/>
        <v>0</v>
      </c>
      <c r="G246" s="90">
        <f t="shared" si="7"/>
        <v>0</v>
      </c>
      <c r="H246" s="25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</row>
    <row r="247" ht="15.75" customHeight="1" spans="1:20">
      <c r="A247" s="87">
        <v>2030699</v>
      </c>
      <c r="B247" s="88" t="s">
        <v>185</v>
      </c>
      <c r="C247" s="40"/>
      <c r="D247" s="40"/>
      <c r="E247" s="25"/>
      <c r="F247" s="90">
        <f t="shared" si="6"/>
        <v>0</v>
      </c>
      <c r="G247" s="90">
        <f t="shared" si="7"/>
        <v>0</v>
      </c>
      <c r="H247" s="25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</row>
    <row r="248" ht="15.75" customHeight="1" spans="1:20">
      <c r="A248" s="87">
        <v>20399</v>
      </c>
      <c r="B248" s="88" t="s">
        <v>186</v>
      </c>
      <c r="C248" s="40"/>
      <c r="D248" s="40"/>
      <c r="E248" s="25"/>
      <c r="F248" s="90">
        <f t="shared" si="6"/>
        <v>0</v>
      </c>
      <c r="G248" s="90">
        <f t="shared" si="7"/>
        <v>0</v>
      </c>
      <c r="H248" s="25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</row>
    <row r="249" ht="15.75" customHeight="1" spans="1:20">
      <c r="A249" s="87">
        <v>204</v>
      </c>
      <c r="B249" s="88" t="s">
        <v>187</v>
      </c>
      <c r="C249" s="36">
        <f>SUM(C250,C253,C264,C271,C279,C288,C302,C312,C322,C330,C336)</f>
        <v>23861</v>
      </c>
      <c r="D249" s="36">
        <f>SUM(D250,D253,D264,D271,D279,D288,D302,D312,D322,D330,D336)</f>
        <v>17406</v>
      </c>
      <c r="E249" s="36">
        <f>SUM(E250,E253,E264,E271,E279,E288,E302,E312,E322,E330,E336)</f>
        <v>23600</v>
      </c>
      <c r="F249" s="90">
        <f t="shared" si="6"/>
        <v>0.989061648715477</v>
      </c>
      <c r="G249" s="90">
        <f t="shared" si="7"/>
        <v>1.35585430311387</v>
      </c>
      <c r="H249" s="24">
        <f>SUM(H250,H253,H264,H271,H279,H288,H302,H312,H322,H330,H336)</f>
        <v>23600</v>
      </c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</row>
    <row r="250" ht="15.75" customHeight="1" spans="1:20">
      <c r="A250" s="87">
        <v>20401</v>
      </c>
      <c r="B250" s="88" t="s">
        <v>188</v>
      </c>
      <c r="C250" s="36">
        <f>SUM(C251,C252)</f>
        <v>0</v>
      </c>
      <c r="D250" s="36">
        <f>SUM(D251,D252)</f>
        <v>0</v>
      </c>
      <c r="E250" s="36">
        <f>SUM(E251,E252)</f>
        <v>0</v>
      </c>
      <c r="F250" s="90">
        <f t="shared" si="6"/>
        <v>0</v>
      </c>
      <c r="G250" s="90">
        <f t="shared" si="7"/>
        <v>0</v>
      </c>
      <c r="H250" s="24">
        <f>SUM(H251,H252)</f>
        <v>0</v>
      </c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</row>
    <row r="251" ht="15.75" customHeight="1" spans="1:20">
      <c r="A251" s="87">
        <v>2040101</v>
      </c>
      <c r="B251" s="88" t="s">
        <v>189</v>
      </c>
      <c r="C251" s="40"/>
      <c r="D251" s="40"/>
      <c r="E251" s="40"/>
      <c r="F251" s="90">
        <f t="shared" si="6"/>
        <v>0</v>
      </c>
      <c r="G251" s="90">
        <f t="shared" si="7"/>
        <v>0</v>
      </c>
      <c r="H251" s="25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</row>
    <row r="252" ht="15.75" customHeight="1" spans="1:20">
      <c r="A252" s="87">
        <v>2040199</v>
      </c>
      <c r="B252" s="88" t="s">
        <v>190</v>
      </c>
      <c r="C252" s="40"/>
      <c r="D252" s="40"/>
      <c r="E252" s="40"/>
      <c r="F252" s="90">
        <f t="shared" si="6"/>
        <v>0</v>
      </c>
      <c r="G252" s="90">
        <f t="shared" si="7"/>
        <v>0</v>
      </c>
      <c r="H252" s="25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</row>
    <row r="253" ht="15.75" customHeight="1" spans="1:20">
      <c r="A253" s="87">
        <v>20402</v>
      </c>
      <c r="B253" s="88" t="s">
        <v>191</v>
      </c>
      <c r="C253" s="36">
        <f>SUM(C254,C255,C256,C257,C258,C259,C260,C261,C262,C263)</f>
        <v>22810</v>
      </c>
      <c r="D253" s="36">
        <f>SUM(D254,D255,D256,D257,D258,D259,D260,D261,D262,D263)</f>
        <v>15771</v>
      </c>
      <c r="E253" s="36">
        <f>SUM(E254,E255,E256,E257,E258,E259,E260,E261,E262,E263)</f>
        <v>17220</v>
      </c>
      <c r="F253" s="90">
        <f t="shared" si="6"/>
        <v>0.754932047347655</v>
      </c>
      <c r="G253" s="90">
        <f t="shared" si="7"/>
        <v>1.09187749667111</v>
      </c>
      <c r="H253" s="24">
        <f>SUM(H254,H255,H256,H257,H258,H259,H260,H261,H262,H263)</f>
        <v>17220</v>
      </c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</row>
    <row r="254" ht="15.75" customHeight="1" spans="1:20">
      <c r="A254" s="87">
        <v>2040201</v>
      </c>
      <c r="B254" s="88" t="s">
        <v>46</v>
      </c>
      <c r="C254" s="40">
        <v>16091</v>
      </c>
      <c r="D254" s="40">
        <v>9082</v>
      </c>
      <c r="E254" s="40">
        <v>10220</v>
      </c>
      <c r="F254" s="90">
        <f t="shared" si="6"/>
        <v>0.635137654589522</v>
      </c>
      <c r="G254" s="90">
        <f t="shared" si="7"/>
        <v>1.12530279674081</v>
      </c>
      <c r="H254" s="25">
        <v>10220</v>
      </c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</row>
    <row r="255" ht="15.75" customHeight="1" spans="1:20">
      <c r="A255" s="87">
        <v>2040202</v>
      </c>
      <c r="B255" s="88" t="s">
        <v>47</v>
      </c>
      <c r="C255" s="40"/>
      <c r="D255" s="40"/>
      <c r="E255" s="25"/>
      <c r="F255" s="90">
        <f t="shared" si="6"/>
        <v>0</v>
      </c>
      <c r="G255" s="90">
        <f t="shared" si="7"/>
        <v>0</v>
      </c>
      <c r="H255" s="25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</row>
    <row r="256" ht="15.75" customHeight="1" spans="1:20">
      <c r="A256" s="87">
        <v>2040203</v>
      </c>
      <c r="B256" s="88" t="s">
        <v>48</v>
      </c>
      <c r="C256" s="40"/>
      <c r="D256" s="40"/>
      <c r="E256" s="25"/>
      <c r="F256" s="90">
        <f t="shared" si="6"/>
        <v>0</v>
      </c>
      <c r="G256" s="90">
        <f t="shared" si="7"/>
        <v>0</v>
      </c>
      <c r="H256" s="25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</row>
    <row r="257" ht="15.75" customHeight="1" spans="1:20">
      <c r="A257" s="87">
        <v>2040219</v>
      </c>
      <c r="B257" s="88" t="s">
        <v>87</v>
      </c>
      <c r="C257" s="40"/>
      <c r="D257" s="40"/>
      <c r="E257" s="25"/>
      <c r="F257" s="90">
        <f t="shared" si="6"/>
        <v>0</v>
      </c>
      <c r="G257" s="90">
        <f t="shared" si="7"/>
        <v>0</v>
      </c>
      <c r="H257" s="25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</row>
    <row r="258" ht="15.75" customHeight="1" spans="1:20">
      <c r="A258" s="87">
        <v>2040220</v>
      </c>
      <c r="B258" s="88" t="s">
        <v>192</v>
      </c>
      <c r="C258" s="40"/>
      <c r="D258" s="40"/>
      <c r="E258" s="25"/>
      <c r="F258" s="90">
        <f t="shared" si="6"/>
        <v>0</v>
      </c>
      <c r="G258" s="90">
        <f t="shared" si="7"/>
        <v>0</v>
      </c>
      <c r="H258" s="25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</row>
    <row r="259" ht="15.75" customHeight="1" spans="1:20">
      <c r="A259" s="87">
        <v>2040221</v>
      </c>
      <c r="B259" s="88" t="s">
        <v>193</v>
      </c>
      <c r="C259" s="40"/>
      <c r="D259" s="40"/>
      <c r="E259" s="25"/>
      <c r="F259" s="90">
        <f t="shared" si="6"/>
        <v>0</v>
      </c>
      <c r="G259" s="90">
        <f t="shared" si="7"/>
        <v>0</v>
      </c>
      <c r="H259" s="25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</row>
    <row r="260" ht="15.75" customHeight="1" spans="1:20">
      <c r="A260" s="87">
        <v>2040222</v>
      </c>
      <c r="B260" s="88" t="s">
        <v>194</v>
      </c>
      <c r="C260" s="40"/>
      <c r="D260" s="40"/>
      <c r="E260" s="25"/>
      <c r="F260" s="90">
        <f t="shared" si="6"/>
        <v>0</v>
      </c>
      <c r="G260" s="90">
        <f t="shared" si="7"/>
        <v>0</v>
      </c>
      <c r="H260" s="25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</row>
    <row r="261" ht="15.75" customHeight="1" spans="1:20">
      <c r="A261" s="87">
        <v>2040223</v>
      </c>
      <c r="B261" s="88" t="s">
        <v>195</v>
      </c>
      <c r="C261" s="40"/>
      <c r="D261" s="40"/>
      <c r="E261" s="25"/>
      <c r="F261" s="90">
        <f t="shared" si="6"/>
        <v>0</v>
      </c>
      <c r="G261" s="90">
        <f t="shared" si="7"/>
        <v>0</v>
      </c>
      <c r="H261" s="25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</row>
    <row r="262" ht="15.75" customHeight="1" spans="1:20">
      <c r="A262" s="87">
        <v>2040250</v>
      </c>
      <c r="B262" s="88" t="s">
        <v>55</v>
      </c>
      <c r="C262" s="40"/>
      <c r="D262" s="40"/>
      <c r="E262" s="25"/>
      <c r="F262" s="90">
        <f t="shared" ref="F262:F325" si="8">IFERROR(E262/C262,0)</f>
        <v>0</v>
      </c>
      <c r="G262" s="90">
        <f t="shared" ref="G262:G325" si="9">IFERROR(E262/D262,0)</f>
        <v>0</v>
      </c>
      <c r="H262" s="25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</row>
    <row r="263" ht="15.75" customHeight="1" spans="1:20">
      <c r="A263" s="87">
        <v>2040299</v>
      </c>
      <c r="B263" s="88" t="s">
        <v>196</v>
      </c>
      <c r="C263" s="40">
        <v>6719</v>
      </c>
      <c r="D263" s="40">
        <v>6689</v>
      </c>
      <c r="E263" s="25">
        <v>7000</v>
      </c>
      <c r="F263" s="90">
        <f t="shared" si="8"/>
        <v>1.04182169965769</v>
      </c>
      <c r="G263" s="90">
        <f t="shared" si="9"/>
        <v>1.04649424428166</v>
      </c>
      <c r="H263" s="25">
        <v>7000</v>
      </c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</row>
    <row r="264" ht="15.75" customHeight="1" spans="1:20">
      <c r="A264" s="87">
        <v>20403</v>
      </c>
      <c r="B264" s="88" t="s">
        <v>197</v>
      </c>
      <c r="C264" s="36">
        <f>SUM(C265,C266,C267,C268,C269,C270)</f>
        <v>0</v>
      </c>
      <c r="D264" s="36">
        <f>SUM(D265,D266,D267,D268,D269,D270)</f>
        <v>0</v>
      </c>
      <c r="E264" s="36">
        <f>SUM(E265,E266,E267,E268,E269,E270)</f>
        <v>0</v>
      </c>
      <c r="F264" s="90">
        <f t="shared" si="8"/>
        <v>0</v>
      </c>
      <c r="G264" s="90">
        <f t="shared" si="9"/>
        <v>0</v>
      </c>
      <c r="H264" s="24">
        <f>SUM(H265,H266,H267,H268,H269,H270)</f>
        <v>0</v>
      </c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</row>
    <row r="265" ht="15.75" customHeight="1" spans="1:20">
      <c r="A265" s="87">
        <v>2040301</v>
      </c>
      <c r="B265" s="88" t="s">
        <v>46</v>
      </c>
      <c r="C265" s="40"/>
      <c r="D265" s="40"/>
      <c r="E265" s="40"/>
      <c r="F265" s="90">
        <f t="shared" si="8"/>
        <v>0</v>
      </c>
      <c r="G265" s="90">
        <f t="shared" si="9"/>
        <v>0</v>
      </c>
      <c r="H265" s="25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</row>
    <row r="266" ht="15.75" customHeight="1" spans="1:20">
      <c r="A266" s="87">
        <v>2040302</v>
      </c>
      <c r="B266" s="88" t="s">
        <v>47</v>
      </c>
      <c r="C266" s="40"/>
      <c r="D266" s="40"/>
      <c r="E266" s="25"/>
      <c r="F266" s="90">
        <f t="shared" si="8"/>
        <v>0</v>
      </c>
      <c r="G266" s="90">
        <f t="shared" si="9"/>
        <v>0</v>
      </c>
      <c r="H266" s="25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</row>
    <row r="267" ht="15.75" customHeight="1" spans="1:20">
      <c r="A267" s="87">
        <v>2040303</v>
      </c>
      <c r="B267" s="88" t="s">
        <v>48</v>
      </c>
      <c r="C267" s="40"/>
      <c r="D267" s="40"/>
      <c r="E267" s="25"/>
      <c r="F267" s="90">
        <f t="shared" si="8"/>
        <v>0</v>
      </c>
      <c r="G267" s="90">
        <f t="shared" si="9"/>
        <v>0</v>
      </c>
      <c r="H267" s="25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</row>
    <row r="268" ht="15.75" customHeight="1" spans="1:20">
      <c r="A268" s="87">
        <v>2040304</v>
      </c>
      <c r="B268" s="88" t="s">
        <v>198</v>
      </c>
      <c r="C268" s="40"/>
      <c r="D268" s="40"/>
      <c r="E268" s="25"/>
      <c r="F268" s="90">
        <f t="shared" si="8"/>
        <v>0</v>
      </c>
      <c r="G268" s="90">
        <f t="shared" si="9"/>
        <v>0</v>
      </c>
      <c r="H268" s="25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</row>
    <row r="269" ht="15.75" customHeight="1" spans="1:20">
      <c r="A269" s="87">
        <v>2040350</v>
      </c>
      <c r="B269" s="88" t="s">
        <v>55</v>
      </c>
      <c r="C269" s="40"/>
      <c r="D269" s="40"/>
      <c r="E269" s="25"/>
      <c r="F269" s="90">
        <f t="shared" si="8"/>
        <v>0</v>
      </c>
      <c r="G269" s="90">
        <f t="shared" si="9"/>
        <v>0</v>
      </c>
      <c r="H269" s="25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</row>
    <row r="270" ht="15.75" customHeight="1" spans="1:20">
      <c r="A270" s="87">
        <v>2040399</v>
      </c>
      <c r="B270" s="88" t="s">
        <v>199</v>
      </c>
      <c r="C270" s="40"/>
      <c r="D270" s="40"/>
      <c r="E270" s="25"/>
      <c r="F270" s="90">
        <f t="shared" si="8"/>
        <v>0</v>
      </c>
      <c r="G270" s="90">
        <f t="shared" si="9"/>
        <v>0</v>
      </c>
      <c r="H270" s="25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</row>
    <row r="271" ht="15.75" customHeight="1" spans="1:20">
      <c r="A271" s="87">
        <v>20404</v>
      </c>
      <c r="B271" s="88" t="s">
        <v>200</v>
      </c>
      <c r="C271" s="36">
        <f>SUM(C272,C273,C274,C275,C276,C277,C278)</f>
        <v>0</v>
      </c>
      <c r="D271" s="36">
        <f>SUM(D272,D273,D274,D275,D276,D277,D278)</f>
        <v>97</v>
      </c>
      <c r="E271" s="36">
        <f>SUM(E272,E273,E274,E275,E276,E277,E278)</f>
        <v>110</v>
      </c>
      <c r="F271" s="90">
        <f t="shared" si="8"/>
        <v>0</v>
      </c>
      <c r="G271" s="90">
        <f t="shared" si="9"/>
        <v>1.1340206185567</v>
      </c>
      <c r="H271" s="24">
        <f>SUM(H272,H273,H274,H275,H276,H277,H278)</f>
        <v>110</v>
      </c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</row>
    <row r="272" ht="15.75" customHeight="1" spans="1:20">
      <c r="A272" s="87">
        <v>2040401</v>
      </c>
      <c r="B272" s="88" t="s">
        <v>46</v>
      </c>
      <c r="C272" s="40"/>
      <c r="D272" s="40">
        <v>97</v>
      </c>
      <c r="E272" s="40">
        <v>110</v>
      </c>
      <c r="F272" s="90">
        <f t="shared" si="8"/>
        <v>0</v>
      </c>
      <c r="G272" s="90">
        <f t="shared" si="9"/>
        <v>1.1340206185567</v>
      </c>
      <c r="H272" s="25">
        <v>110</v>
      </c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</row>
    <row r="273" ht="15.75" customHeight="1" spans="1:20">
      <c r="A273" s="87">
        <v>2040402</v>
      </c>
      <c r="B273" s="88" t="s">
        <v>47</v>
      </c>
      <c r="C273" s="40"/>
      <c r="D273" s="40"/>
      <c r="E273" s="25"/>
      <c r="F273" s="90">
        <f t="shared" si="8"/>
        <v>0</v>
      </c>
      <c r="G273" s="90">
        <f t="shared" si="9"/>
        <v>0</v>
      </c>
      <c r="H273" s="25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</row>
    <row r="274" ht="15.75" customHeight="1" spans="1:20">
      <c r="A274" s="87">
        <v>2040403</v>
      </c>
      <c r="B274" s="88" t="s">
        <v>48</v>
      </c>
      <c r="C274" s="40"/>
      <c r="D274" s="40"/>
      <c r="E274" s="25"/>
      <c r="F274" s="90">
        <f t="shared" si="8"/>
        <v>0</v>
      </c>
      <c r="G274" s="90">
        <f t="shared" si="9"/>
        <v>0</v>
      </c>
      <c r="H274" s="25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</row>
    <row r="275" ht="15.75" customHeight="1" spans="1:20">
      <c r="A275" s="87">
        <v>2040409</v>
      </c>
      <c r="B275" s="88" t="s">
        <v>201</v>
      </c>
      <c r="C275" s="40"/>
      <c r="D275" s="40"/>
      <c r="E275" s="25"/>
      <c r="F275" s="90">
        <f t="shared" si="8"/>
        <v>0</v>
      </c>
      <c r="G275" s="90">
        <f t="shared" si="9"/>
        <v>0</v>
      </c>
      <c r="H275" s="25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</row>
    <row r="276" ht="15.75" customHeight="1" spans="1:20">
      <c r="A276" s="87">
        <v>2040410</v>
      </c>
      <c r="B276" s="88" t="s">
        <v>202</v>
      </c>
      <c r="C276" s="40"/>
      <c r="D276" s="40"/>
      <c r="E276" s="25"/>
      <c r="F276" s="90">
        <f t="shared" si="8"/>
        <v>0</v>
      </c>
      <c r="G276" s="90">
        <f t="shared" si="9"/>
        <v>0</v>
      </c>
      <c r="H276" s="25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</row>
    <row r="277" ht="15.75" customHeight="1" spans="1:20">
      <c r="A277" s="87">
        <v>2040450</v>
      </c>
      <c r="B277" s="88" t="s">
        <v>55</v>
      </c>
      <c r="C277" s="40"/>
      <c r="D277" s="40"/>
      <c r="E277" s="25"/>
      <c r="F277" s="90">
        <f t="shared" si="8"/>
        <v>0</v>
      </c>
      <c r="G277" s="90">
        <f t="shared" si="9"/>
        <v>0</v>
      </c>
      <c r="H277" s="25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</row>
    <row r="278" ht="15.75" customHeight="1" spans="1:20">
      <c r="A278" s="87">
        <v>2040499</v>
      </c>
      <c r="B278" s="88" t="s">
        <v>203</v>
      </c>
      <c r="C278" s="40"/>
      <c r="D278" s="40"/>
      <c r="E278" s="25"/>
      <c r="F278" s="90">
        <f t="shared" si="8"/>
        <v>0</v>
      </c>
      <c r="G278" s="90">
        <f t="shared" si="9"/>
        <v>0</v>
      </c>
      <c r="H278" s="25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</row>
    <row r="279" ht="15.75" customHeight="1" spans="1:20">
      <c r="A279" s="87">
        <v>20405</v>
      </c>
      <c r="B279" s="88" t="s">
        <v>204</v>
      </c>
      <c r="C279" s="36">
        <f>SUM(C280,C281,C282,C283,C284,C285,C286,C287)</f>
        <v>0</v>
      </c>
      <c r="D279" s="36">
        <f>SUM(D280,D281,D282,D283,D284,D285,D286,D287)</f>
        <v>150</v>
      </c>
      <c r="E279" s="36">
        <f>SUM(E280,E281,E282,E283,E284,E285,E286,E287)</f>
        <v>180</v>
      </c>
      <c r="F279" s="90">
        <f t="shared" si="8"/>
        <v>0</v>
      </c>
      <c r="G279" s="90">
        <f t="shared" si="9"/>
        <v>1.2</v>
      </c>
      <c r="H279" s="24">
        <f>SUM(H280,H281,H282,H283,H284,H285,H286,H287)</f>
        <v>180</v>
      </c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</row>
    <row r="280" ht="15.75" customHeight="1" spans="1:20">
      <c r="A280" s="87">
        <v>2040501</v>
      </c>
      <c r="B280" s="88" t="s">
        <v>46</v>
      </c>
      <c r="C280" s="40"/>
      <c r="D280" s="40">
        <v>150</v>
      </c>
      <c r="E280" s="40">
        <v>180</v>
      </c>
      <c r="F280" s="90">
        <f t="shared" si="8"/>
        <v>0</v>
      </c>
      <c r="G280" s="90">
        <f t="shared" si="9"/>
        <v>1.2</v>
      </c>
      <c r="H280" s="25">
        <v>180</v>
      </c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</row>
    <row r="281" ht="15.75" customHeight="1" spans="1:20">
      <c r="A281" s="87">
        <v>2040502</v>
      </c>
      <c r="B281" s="88" t="s">
        <v>47</v>
      </c>
      <c r="C281" s="40"/>
      <c r="D281" s="40"/>
      <c r="E281" s="25"/>
      <c r="F281" s="90">
        <f t="shared" si="8"/>
        <v>0</v>
      </c>
      <c r="G281" s="90">
        <f t="shared" si="9"/>
        <v>0</v>
      </c>
      <c r="H281" s="25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</row>
    <row r="282" ht="15.75" customHeight="1" spans="1:20">
      <c r="A282" s="87">
        <v>2040503</v>
      </c>
      <c r="B282" s="88" t="s">
        <v>48</v>
      </c>
      <c r="C282" s="40"/>
      <c r="D282" s="40"/>
      <c r="E282" s="25"/>
      <c r="F282" s="90">
        <f t="shared" si="8"/>
        <v>0</v>
      </c>
      <c r="G282" s="90">
        <f t="shared" si="9"/>
        <v>0</v>
      </c>
      <c r="H282" s="25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</row>
    <row r="283" ht="15.75" customHeight="1" spans="1:20">
      <c r="A283" s="87">
        <v>2040504</v>
      </c>
      <c r="B283" s="88" t="s">
        <v>205</v>
      </c>
      <c r="C283" s="40"/>
      <c r="D283" s="40"/>
      <c r="E283" s="25"/>
      <c r="F283" s="90">
        <f t="shared" si="8"/>
        <v>0</v>
      </c>
      <c r="G283" s="90">
        <f t="shared" si="9"/>
        <v>0</v>
      </c>
      <c r="H283" s="25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</row>
    <row r="284" ht="15.75" customHeight="1" spans="1:20">
      <c r="A284" s="87">
        <v>2040505</v>
      </c>
      <c r="B284" s="88" t="s">
        <v>206</v>
      </c>
      <c r="C284" s="40"/>
      <c r="D284" s="40"/>
      <c r="E284" s="25"/>
      <c r="F284" s="90">
        <f t="shared" si="8"/>
        <v>0</v>
      </c>
      <c r="G284" s="90">
        <f t="shared" si="9"/>
        <v>0</v>
      </c>
      <c r="H284" s="25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</row>
    <row r="285" ht="15.75" customHeight="1" spans="1:20">
      <c r="A285" s="87">
        <v>2040506</v>
      </c>
      <c r="B285" s="88" t="s">
        <v>207</v>
      </c>
      <c r="C285" s="40"/>
      <c r="D285" s="40"/>
      <c r="E285" s="25"/>
      <c r="F285" s="90">
        <f t="shared" si="8"/>
        <v>0</v>
      </c>
      <c r="G285" s="90">
        <f t="shared" si="9"/>
        <v>0</v>
      </c>
      <c r="H285" s="25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</row>
    <row r="286" ht="15.75" customHeight="1" spans="1:20">
      <c r="A286" s="87">
        <v>2040550</v>
      </c>
      <c r="B286" s="88" t="s">
        <v>55</v>
      </c>
      <c r="C286" s="40"/>
      <c r="D286" s="40"/>
      <c r="E286" s="25"/>
      <c r="F286" s="90">
        <f t="shared" si="8"/>
        <v>0</v>
      </c>
      <c r="G286" s="90">
        <f t="shared" si="9"/>
        <v>0</v>
      </c>
      <c r="H286" s="25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</row>
    <row r="287" ht="15.75" customHeight="1" spans="1:20">
      <c r="A287" s="87">
        <v>2040599</v>
      </c>
      <c r="B287" s="88" t="s">
        <v>208</v>
      </c>
      <c r="C287" s="40"/>
      <c r="D287" s="40"/>
      <c r="E287" s="25"/>
      <c r="F287" s="90">
        <f t="shared" si="8"/>
        <v>0</v>
      </c>
      <c r="G287" s="90">
        <f t="shared" si="9"/>
        <v>0</v>
      </c>
      <c r="H287" s="25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</row>
    <row r="288" ht="15.75" customHeight="1" spans="1:20">
      <c r="A288" s="87">
        <v>20406</v>
      </c>
      <c r="B288" s="88" t="s">
        <v>209</v>
      </c>
      <c r="C288" s="36">
        <f>SUM(C289,C290,C291,C292,C293,C294,C295,C296,C297,C298,C299,C300,C301)</f>
        <v>1051</v>
      </c>
      <c r="D288" s="36">
        <f>SUM(D289,D290,D291,D292,D293,D294,D295,D296,D297,D298,D299,D300,D301)</f>
        <v>696</v>
      </c>
      <c r="E288" s="36">
        <f>SUM(E289,E290,E291,E292,E293,E294,E295,E296,E297,E298,E299,E300,E301)</f>
        <v>677</v>
      </c>
      <c r="F288" s="90">
        <f t="shared" si="8"/>
        <v>0.644148430066603</v>
      </c>
      <c r="G288" s="90">
        <f t="shared" si="9"/>
        <v>0.972701149425287</v>
      </c>
      <c r="H288" s="24">
        <f>SUM(H289,H290,H291,H292,H293,H294,H295,H296,H297,H298,H299,H300,H301)</f>
        <v>677</v>
      </c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</row>
    <row r="289" ht="15.75" customHeight="1" spans="1:20">
      <c r="A289" s="87">
        <v>2040601</v>
      </c>
      <c r="B289" s="88" t="s">
        <v>46</v>
      </c>
      <c r="C289" s="40">
        <v>782</v>
      </c>
      <c r="D289" s="40">
        <v>549</v>
      </c>
      <c r="E289" s="40">
        <v>578</v>
      </c>
      <c r="F289" s="90">
        <f t="shared" si="8"/>
        <v>0.739130434782609</v>
      </c>
      <c r="G289" s="90">
        <f t="shared" si="9"/>
        <v>1.0528233151184</v>
      </c>
      <c r="H289" s="25">
        <v>578</v>
      </c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</row>
    <row r="290" ht="15.75" customHeight="1" spans="1:20">
      <c r="A290" s="87">
        <v>2040602</v>
      </c>
      <c r="B290" s="88" t="s">
        <v>47</v>
      </c>
      <c r="C290" s="40"/>
      <c r="D290" s="40"/>
      <c r="E290" s="25"/>
      <c r="F290" s="90">
        <f t="shared" si="8"/>
        <v>0</v>
      </c>
      <c r="G290" s="90">
        <f t="shared" si="9"/>
        <v>0</v>
      </c>
      <c r="H290" s="25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</row>
    <row r="291" ht="15.75" customHeight="1" spans="1:20">
      <c r="A291" s="87">
        <v>2040603</v>
      </c>
      <c r="B291" s="88" t="s">
        <v>48</v>
      </c>
      <c r="C291" s="40"/>
      <c r="D291" s="40"/>
      <c r="E291" s="25"/>
      <c r="F291" s="90">
        <f t="shared" si="8"/>
        <v>0</v>
      </c>
      <c r="G291" s="90">
        <f t="shared" si="9"/>
        <v>0</v>
      </c>
      <c r="H291" s="25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</row>
    <row r="292" ht="15.75" customHeight="1" spans="1:20">
      <c r="A292" s="87">
        <v>2040604</v>
      </c>
      <c r="B292" s="88" t="s">
        <v>210</v>
      </c>
      <c r="C292" s="40"/>
      <c r="D292" s="40">
        <v>6</v>
      </c>
      <c r="E292" s="25"/>
      <c r="F292" s="90">
        <f t="shared" si="8"/>
        <v>0</v>
      </c>
      <c r="G292" s="90">
        <f t="shared" si="9"/>
        <v>0</v>
      </c>
      <c r="H292" s="25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</row>
    <row r="293" ht="15.75" customHeight="1" spans="1:20">
      <c r="A293" s="87">
        <v>2040605</v>
      </c>
      <c r="B293" s="88" t="s">
        <v>211</v>
      </c>
      <c r="C293" s="40"/>
      <c r="D293" s="40"/>
      <c r="E293" s="25"/>
      <c r="F293" s="90">
        <f t="shared" si="8"/>
        <v>0</v>
      </c>
      <c r="G293" s="90">
        <f t="shared" si="9"/>
        <v>0</v>
      </c>
      <c r="H293" s="25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</row>
    <row r="294" ht="15.75" customHeight="1" spans="1:20">
      <c r="A294" s="87">
        <v>2040606</v>
      </c>
      <c r="B294" s="88" t="s">
        <v>212</v>
      </c>
      <c r="C294" s="40">
        <v>77</v>
      </c>
      <c r="D294" s="40"/>
      <c r="E294" s="25">
        <v>9</v>
      </c>
      <c r="F294" s="90">
        <f t="shared" si="8"/>
        <v>0.116883116883117</v>
      </c>
      <c r="G294" s="90">
        <f t="shared" si="9"/>
        <v>0</v>
      </c>
      <c r="H294" s="25">
        <v>9</v>
      </c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</row>
    <row r="295" ht="15.75" customHeight="1" spans="1:20">
      <c r="A295" s="87">
        <v>2040607</v>
      </c>
      <c r="B295" s="88" t="s">
        <v>213</v>
      </c>
      <c r="C295" s="40"/>
      <c r="D295" s="40">
        <v>26</v>
      </c>
      <c r="E295" s="25">
        <v>0</v>
      </c>
      <c r="F295" s="90">
        <f t="shared" si="8"/>
        <v>0</v>
      </c>
      <c r="G295" s="90">
        <f t="shared" si="9"/>
        <v>0</v>
      </c>
      <c r="H295" s="25">
        <v>0</v>
      </c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</row>
    <row r="296" ht="15.75" customHeight="1" spans="1:20">
      <c r="A296" s="87">
        <v>2040608</v>
      </c>
      <c r="B296" s="88" t="s">
        <v>214</v>
      </c>
      <c r="C296" s="40"/>
      <c r="D296" s="40"/>
      <c r="E296" s="25"/>
      <c r="F296" s="90">
        <f t="shared" si="8"/>
        <v>0</v>
      </c>
      <c r="G296" s="90">
        <f t="shared" si="9"/>
        <v>0</v>
      </c>
      <c r="H296" s="25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</row>
    <row r="297" ht="15.75" customHeight="1" spans="1:20">
      <c r="A297" s="87">
        <v>2040610</v>
      </c>
      <c r="B297" s="88" t="s">
        <v>215</v>
      </c>
      <c r="C297" s="40"/>
      <c r="D297" s="40"/>
      <c r="E297" s="25"/>
      <c r="F297" s="90">
        <f t="shared" si="8"/>
        <v>0</v>
      </c>
      <c r="G297" s="90">
        <f t="shared" si="9"/>
        <v>0</v>
      </c>
      <c r="H297" s="25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</row>
    <row r="298" ht="15.75" customHeight="1" spans="1:20">
      <c r="A298" s="87">
        <v>2040612</v>
      </c>
      <c r="B298" s="88" t="s">
        <v>216</v>
      </c>
      <c r="C298" s="40"/>
      <c r="D298" s="40">
        <v>0</v>
      </c>
      <c r="E298" s="25">
        <v>0</v>
      </c>
      <c r="F298" s="90">
        <f t="shared" si="8"/>
        <v>0</v>
      </c>
      <c r="G298" s="90">
        <f t="shared" si="9"/>
        <v>0</v>
      </c>
      <c r="H298" s="25">
        <v>0</v>
      </c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</row>
    <row r="299" ht="15.75" customHeight="1" spans="1:20">
      <c r="A299" s="87">
        <v>2040613</v>
      </c>
      <c r="B299" s="88" t="s">
        <v>87</v>
      </c>
      <c r="C299" s="40"/>
      <c r="D299" s="40"/>
      <c r="E299" s="25"/>
      <c r="F299" s="90">
        <f t="shared" si="8"/>
        <v>0</v>
      </c>
      <c r="G299" s="90">
        <f t="shared" si="9"/>
        <v>0</v>
      </c>
      <c r="H299" s="25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</row>
    <row r="300" ht="15.75" customHeight="1" spans="1:20">
      <c r="A300" s="87">
        <v>2040650</v>
      </c>
      <c r="B300" s="88" t="s">
        <v>55</v>
      </c>
      <c r="C300" s="40"/>
      <c r="D300" s="40"/>
      <c r="E300" s="25"/>
      <c r="F300" s="90">
        <f t="shared" si="8"/>
        <v>0</v>
      </c>
      <c r="G300" s="90">
        <f t="shared" si="9"/>
        <v>0</v>
      </c>
      <c r="H300" s="25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</row>
    <row r="301" ht="15.75" customHeight="1" spans="1:20">
      <c r="A301" s="87">
        <v>2040699</v>
      </c>
      <c r="B301" s="88" t="s">
        <v>217</v>
      </c>
      <c r="C301" s="40">
        <v>192</v>
      </c>
      <c r="D301" s="40">
        <v>115</v>
      </c>
      <c r="E301" s="25">
        <v>90</v>
      </c>
      <c r="F301" s="90">
        <f t="shared" si="8"/>
        <v>0.46875</v>
      </c>
      <c r="G301" s="90">
        <f t="shared" si="9"/>
        <v>0.782608695652174</v>
      </c>
      <c r="H301" s="25">
        <v>90</v>
      </c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</row>
    <row r="302" ht="15.75" customHeight="1" spans="1:20">
      <c r="A302" s="87">
        <v>20407</v>
      </c>
      <c r="B302" s="88" t="s">
        <v>218</v>
      </c>
      <c r="C302" s="36">
        <f>SUM(C303,C304,C305,C306,C307,C308,C309,C310,C311)</f>
        <v>0</v>
      </c>
      <c r="D302" s="36">
        <f>SUM(D303,D304,D305,D306,D307,D308,D309,D310,D311)</f>
        <v>0</v>
      </c>
      <c r="E302" s="36">
        <f>SUM(E303,E304,E305,E306,E307,E308,E309,E310,E311)</f>
        <v>0</v>
      </c>
      <c r="F302" s="90">
        <f t="shared" si="8"/>
        <v>0</v>
      </c>
      <c r="G302" s="90">
        <f t="shared" si="9"/>
        <v>0</v>
      </c>
      <c r="H302" s="24">
        <f>SUM(H303,H304,H305,H306,H307,H308,H309,H310,H311)</f>
        <v>0</v>
      </c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</row>
    <row r="303" ht="15.75" customHeight="1" spans="1:20">
      <c r="A303" s="87">
        <v>2040701</v>
      </c>
      <c r="B303" s="88" t="s">
        <v>46</v>
      </c>
      <c r="C303" s="40"/>
      <c r="D303" s="40"/>
      <c r="E303" s="40"/>
      <c r="F303" s="90">
        <f t="shared" si="8"/>
        <v>0</v>
      </c>
      <c r="G303" s="90">
        <f t="shared" si="9"/>
        <v>0</v>
      </c>
      <c r="H303" s="25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</row>
    <row r="304" ht="15.75" customHeight="1" spans="1:20">
      <c r="A304" s="87">
        <v>2040702</v>
      </c>
      <c r="B304" s="88" t="s">
        <v>47</v>
      </c>
      <c r="C304" s="40"/>
      <c r="D304" s="40"/>
      <c r="E304" s="25"/>
      <c r="F304" s="90">
        <f t="shared" si="8"/>
        <v>0</v>
      </c>
      <c r="G304" s="90">
        <f t="shared" si="9"/>
        <v>0</v>
      </c>
      <c r="H304" s="25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</row>
    <row r="305" ht="15.75" customHeight="1" spans="1:20">
      <c r="A305" s="87">
        <v>2040703</v>
      </c>
      <c r="B305" s="88" t="s">
        <v>48</v>
      </c>
      <c r="C305" s="40"/>
      <c r="D305" s="40"/>
      <c r="E305" s="25"/>
      <c r="F305" s="90">
        <f t="shared" si="8"/>
        <v>0</v>
      </c>
      <c r="G305" s="90">
        <f t="shared" si="9"/>
        <v>0</v>
      </c>
      <c r="H305" s="25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</row>
    <row r="306" ht="15.75" customHeight="1" spans="1:20">
      <c r="A306" s="87">
        <v>2040704</v>
      </c>
      <c r="B306" s="88" t="s">
        <v>219</v>
      </c>
      <c r="C306" s="40"/>
      <c r="D306" s="40"/>
      <c r="E306" s="25"/>
      <c r="F306" s="90">
        <f t="shared" si="8"/>
        <v>0</v>
      </c>
      <c r="G306" s="90">
        <f t="shared" si="9"/>
        <v>0</v>
      </c>
      <c r="H306" s="25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</row>
    <row r="307" ht="15.75" customHeight="1" spans="1:20">
      <c r="A307" s="87">
        <v>2040705</v>
      </c>
      <c r="B307" s="88" t="s">
        <v>220</v>
      </c>
      <c r="C307" s="40"/>
      <c r="D307" s="40"/>
      <c r="E307" s="25"/>
      <c r="F307" s="90">
        <f t="shared" si="8"/>
        <v>0</v>
      </c>
      <c r="G307" s="90">
        <f t="shared" si="9"/>
        <v>0</v>
      </c>
      <c r="H307" s="25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</row>
    <row r="308" ht="15.75" customHeight="1" spans="1:20">
      <c r="A308" s="87">
        <v>2040706</v>
      </c>
      <c r="B308" s="88" t="s">
        <v>221</v>
      </c>
      <c r="C308" s="40"/>
      <c r="D308" s="40"/>
      <c r="E308" s="25"/>
      <c r="F308" s="90">
        <f t="shared" si="8"/>
        <v>0</v>
      </c>
      <c r="G308" s="90">
        <f t="shared" si="9"/>
        <v>0</v>
      </c>
      <c r="H308" s="25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</row>
    <row r="309" ht="15.75" customHeight="1" spans="1:20">
      <c r="A309" s="87">
        <v>2040707</v>
      </c>
      <c r="B309" s="88" t="s">
        <v>87</v>
      </c>
      <c r="C309" s="40"/>
      <c r="D309" s="40"/>
      <c r="E309" s="25"/>
      <c r="F309" s="90">
        <f t="shared" si="8"/>
        <v>0</v>
      </c>
      <c r="G309" s="90">
        <f t="shared" si="9"/>
        <v>0</v>
      </c>
      <c r="H309" s="25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</row>
    <row r="310" ht="15.75" customHeight="1" spans="1:20">
      <c r="A310" s="87">
        <v>2040750</v>
      </c>
      <c r="B310" s="88" t="s">
        <v>55</v>
      </c>
      <c r="C310" s="40"/>
      <c r="D310" s="40"/>
      <c r="E310" s="25"/>
      <c r="F310" s="90">
        <f t="shared" si="8"/>
        <v>0</v>
      </c>
      <c r="G310" s="90">
        <f t="shared" si="9"/>
        <v>0</v>
      </c>
      <c r="H310" s="25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</row>
    <row r="311" ht="15.75" customHeight="1" spans="1:20">
      <c r="A311" s="87">
        <v>2040799</v>
      </c>
      <c r="B311" s="88" t="s">
        <v>222</v>
      </c>
      <c r="C311" s="40"/>
      <c r="D311" s="40"/>
      <c r="E311" s="25"/>
      <c r="F311" s="90">
        <f t="shared" si="8"/>
        <v>0</v>
      </c>
      <c r="G311" s="90">
        <f t="shared" si="9"/>
        <v>0</v>
      </c>
      <c r="H311" s="25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</row>
    <row r="312" ht="15.75" customHeight="1" spans="1:20">
      <c r="A312" s="87">
        <v>20408</v>
      </c>
      <c r="B312" s="88" t="s">
        <v>223</v>
      </c>
      <c r="C312" s="36">
        <f>SUM(C313,C314,C315,C316,C317,C318,C319,C320,C321)</f>
        <v>0</v>
      </c>
      <c r="D312" s="36">
        <f>SUM(D313,D314,D315,D316,D317,D318,D319,D320,D321)</f>
        <v>0</v>
      </c>
      <c r="E312" s="36">
        <f>SUM(E313,E314,E315,E316,E317,E318,E319,E320,E321)</f>
        <v>0</v>
      </c>
      <c r="F312" s="90">
        <f t="shared" si="8"/>
        <v>0</v>
      </c>
      <c r="G312" s="90">
        <f t="shared" si="9"/>
        <v>0</v>
      </c>
      <c r="H312" s="24">
        <f>SUM(H313,H314,H315,H316,H317,H318,H319,H320,H321)</f>
        <v>0</v>
      </c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</row>
    <row r="313" ht="15.75" customHeight="1" spans="1:20">
      <c r="A313" s="87">
        <v>2040801</v>
      </c>
      <c r="B313" s="88" t="s">
        <v>46</v>
      </c>
      <c r="C313" s="40"/>
      <c r="D313" s="40"/>
      <c r="E313" s="40"/>
      <c r="F313" s="90">
        <f t="shared" si="8"/>
        <v>0</v>
      </c>
      <c r="G313" s="90">
        <f t="shared" si="9"/>
        <v>0</v>
      </c>
      <c r="H313" s="25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</row>
    <row r="314" ht="15.75" customHeight="1" spans="1:20">
      <c r="A314" s="87">
        <v>2040802</v>
      </c>
      <c r="B314" s="88" t="s">
        <v>47</v>
      </c>
      <c r="C314" s="40"/>
      <c r="D314" s="40"/>
      <c r="E314" s="25"/>
      <c r="F314" s="90">
        <f t="shared" si="8"/>
        <v>0</v>
      </c>
      <c r="G314" s="90">
        <f t="shared" si="9"/>
        <v>0</v>
      </c>
      <c r="H314" s="25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</row>
    <row r="315" ht="15.75" customHeight="1" spans="1:20">
      <c r="A315" s="87">
        <v>2040803</v>
      </c>
      <c r="B315" s="88" t="s">
        <v>48</v>
      </c>
      <c r="C315" s="40"/>
      <c r="D315" s="40"/>
      <c r="E315" s="25"/>
      <c r="F315" s="90">
        <f t="shared" si="8"/>
        <v>0</v>
      </c>
      <c r="G315" s="90">
        <f t="shared" si="9"/>
        <v>0</v>
      </c>
      <c r="H315" s="25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</row>
    <row r="316" ht="15.75" customHeight="1" spans="1:20">
      <c r="A316" s="87">
        <v>2040804</v>
      </c>
      <c r="B316" s="88" t="s">
        <v>224</v>
      </c>
      <c r="C316" s="40"/>
      <c r="D316" s="40"/>
      <c r="E316" s="25"/>
      <c r="F316" s="90">
        <f t="shared" si="8"/>
        <v>0</v>
      </c>
      <c r="G316" s="90">
        <f t="shared" si="9"/>
        <v>0</v>
      </c>
      <c r="H316" s="25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</row>
    <row r="317" ht="15.75" customHeight="1" spans="1:20">
      <c r="A317" s="87">
        <v>2040805</v>
      </c>
      <c r="B317" s="88" t="s">
        <v>225</v>
      </c>
      <c r="C317" s="40"/>
      <c r="D317" s="40"/>
      <c r="E317" s="25"/>
      <c r="F317" s="90">
        <f t="shared" si="8"/>
        <v>0</v>
      </c>
      <c r="G317" s="90">
        <f t="shared" si="9"/>
        <v>0</v>
      </c>
      <c r="H317" s="25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</row>
    <row r="318" ht="15.75" customHeight="1" spans="1:20">
      <c r="A318" s="87">
        <v>2040806</v>
      </c>
      <c r="B318" s="88" t="s">
        <v>226</v>
      </c>
      <c r="C318" s="40"/>
      <c r="D318" s="40"/>
      <c r="E318" s="25"/>
      <c r="F318" s="90">
        <f t="shared" si="8"/>
        <v>0</v>
      </c>
      <c r="G318" s="90">
        <f t="shared" si="9"/>
        <v>0</v>
      </c>
      <c r="H318" s="25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</row>
    <row r="319" ht="15.75" customHeight="1" spans="1:20">
      <c r="A319" s="87">
        <v>2040807</v>
      </c>
      <c r="B319" s="88" t="s">
        <v>87</v>
      </c>
      <c r="C319" s="40"/>
      <c r="D319" s="40"/>
      <c r="E319" s="25"/>
      <c r="F319" s="90">
        <f t="shared" si="8"/>
        <v>0</v>
      </c>
      <c r="G319" s="90">
        <f t="shared" si="9"/>
        <v>0</v>
      </c>
      <c r="H319" s="25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</row>
    <row r="320" ht="15.75" customHeight="1" spans="1:20">
      <c r="A320" s="87">
        <v>2040850</v>
      </c>
      <c r="B320" s="88" t="s">
        <v>55</v>
      </c>
      <c r="C320" s="40"/>
      <c r="D320" s="40"/>
      <c r="E320" s="25"/>
      <c r="F320" s="90">
        <f t="shared" si="8"/>
        <v>0</v>
      </c>
      <c r="G320" s="90">
        <f t="shared" si="9"/>
        <v>0</v>
      </c>
      <c r="H320" s="25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</row>
    <row r="321" ht="15.75" customHeight="1" spans="1:20">
      <c r="A321" s="87">
        <v>2040899</v>
      </c>
      <c r="B321" s="88" t="s">
        <v>227</v>
      </c>
      <c r="C321" s="40"/>
      <c r="D321" s="40"/>
      <c r="E321" s="25"/>
      <c r="F321" s="90">
        <f t="shared" si="8"/>
        <v>0</v>
      </c>
      <c r="G321" s="90">
        <f t="shared" si="9"/>
        <v>0</v>
      </c>
      <c r="H321" s="25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</row>
    <row r="322" ht="15.75" customHeight="1" spans="1:20">
      <c r="A322" s="87">
        <v>20409</v>
      </c>
      <c r="B322" s="88" t="s">
        <v>228</v>
      </c>
      <c r="C322" s="36">
        <f>SUM(C323,C324,C325,C326,C327,C328,C329)</f>
        <v>0</v>
      </c>
      <c r="D322" s="36">
        <f>SUM(D323,D324,D325,D326,D327,D328,D329)</f>
        <v>0</v>
      </c>
      <c r="E322" s="36">
        <f>SUM(E323,E324,E325,E326,E327,E328,E329)</f>
        <v>0</v>
      </c>
      <c r="F322" s="90">
        <f t="shared" si="8"/>
        <v>0</v>
      </c>
      <c r="G322" s="90">
        <f t="shared" si="9"/>
        <v>0</v>
      </c>
      <c r="H322" s="24">
        <f>SUM(H323,H324,H325,H326,H327,H328,H329)</f>
        <v>0</v>
      </c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</row>
    <row r="323" ht="15.75" customHeight="1" spans="1:20">
      <c r="A323" s="87">
        <v>2040901</v>
      </c>
      <c r="B323" s="88" t="s">
        <v>46</v>
      </c>
      <c r="C323" s="40"/>
      <c r="D323" s="40"/>
      <c r="E323" s="40"/>
      <c r="F323" s="90">
        <f t="shared" si="8"/>
        <v>0</v>
      </c>
      <c r="G323" s="90">
        <f t="shared" si="9"/>
        <v>0</v>
      </c>
      <c r="H323" s="25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</row>
    <row r="324" ht="15.75" customHeight="1" spans="1:20">
      <c r="A324" s="87">
        <v>2040902</v>
      </c>
      <c r="B324" s="88" t="s">
        <v>47</v>
      </c>
      <c r="C324" s="40"/>
      <c r="D324" s="40"/>
      <c r="E324" s="25"/>
      <c r="F324" s="90">
        <f t="shared" si="8"/>
        <v>0</v>
      </c>
      <c r="G324" s="90">
        <f t="shared" si="9"/>
        <v>0</v>
      </c>
      <c r="H324" s="25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</row>
    <row r="325" ht="15.75" customHeight="1" spans="1:20">
      <c r="A325" s="87">
        <v>2040903</v>
      </c>
      <c r="B325" s="88" t="s">
        <v>48</v>
      </c>
      <c r="C325" s="40"/>
      <c r="D325" s="40"/>
      <c r="E325" s="25"/>
      <c r="F325" s="90">
        <f t="shared" si="8"/>
        <v>0</v>
      </c>
      <c r="G325" s="90">
        <f t="shared" si="9"/>
        <v>0</v>
      </c>
      <c r="H325" s="25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</row>
    <row r="326" ht="15.75" customHeight="1" spans="1:20">
      <c r="A326" s="87">
        <v>2040904</v>
      </c>
      <c r="B326" s="88" t="s">
        <v>229</v>
      </c>
      <c r="C326" s="40"/>
      <c r="D326" s="40"/>
      <c r="E326" s="25"/>
      <c r="F326" s="90">
        <f t="shared" ref="F326:F389" si="10">IFERROR(E326/C326,0)</f>
        <v>0</v>
      </c>
      <c r="G326" s="90">
        <f t="shared" ref="G326:G389" si="11">IFERROR(E326/D326,0)</f>
        <v>0</v>
      </c>
      <c r="H326" s="25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</row>
    <row r="327" ht="15.75" customHeight="1" spans="1:20">
      <c r="A327" s="87">
        <v>2040905</v>
      </c>
      <c r="B327" s="88" t="s">
        <v>230</v>
      </c>
      <c r="C327" s="40"/>
      <c r="D327" s="40"/>
      <c r="E327" s="25"/>
      <c r="F327" s="90">
        <f t="shared" si="10"/>
        <v>0</v>
      </c>
      <c r="G327" s="90">
        <f t="shared" si="11"/>
        <v>0</v>
      </c>
      <c r="H327" s="25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</row>
    <row r="328" ht="15.75" customHeight="1" spans="1:20">
      <c r="A328" s="87">
        <v>2040950</v>
      </c>
      <c r="B328" s="88" t="s">
        <v>55</v>
      </c>
      <c r="C328" s="40"/>
      <c r="D328" s="40"/>
      <c r="E328" s="25"/>
      <c r="F328" s="90">
        <f t="shared" si="10"/>
        <v>0</v>
      </c>
      <c r="G328" s="90">
        <f t="shared" si="11"/>
        <v>0</v>
      </c>
      <c r="H328" s="25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</row>
    <row r="329" ht="15.75" customHeight="1" spans="1:20">
      <c r="A329" s="87">
        <v>2040999</v>
      </c>
      <c r="B329" s="88" t="s">
        <v>231</v>
      </c>
      <c r="C329" s="40"/>
      <c r="D329" s="40"/>
      <c r="E329" s="25"/>
      <c r="F329" s="90">
        <f t="shared" si="10"/>
        <v>0</v>
      </c>
      <c r="G329" s="90">
        <f t="shared" si="11"/>
        <v>0</v>
      </c>
      <c r="H329" s="25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</row>
    <row r="330" ht="15.75" customHeight="1" spans="1:20">
      <c r="A330" s="87">
        <v>20410</v>
      </c>
      <c r="B330" s="88" t="s">
        <v>232</v>
      </c>
      <c r="C330" s="36">
        <f>SUM(C331,C332,C333,C334,C335)</f>
        <v>0</v>
      </c>
      <c r="D330" s="36">
        <f>SUM(D331,D332,D333,D334,D335)</f>
        <v>0</v>
      </c>
      <c r="E330" s="36">
        <f>SUM(E331,E332,E333,E334,E335)</f>
        <v>0</v>
      </c>
      <c r="F330" s="90">
        <f t="shared" si="10"/>
        <v>0</v>
      </c>
      <c r="G330" s="90">
        <f t="shared" si="11"/>
        <v>0</v>
      </c>
      <c r="H330" s="24">
        <f>SUM(H331,H332,H333,H334,H335)</f>
        <v>0</v>
      </c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</row>
    <row r="331" ht="15.75" customHeight="1" spans="1:20">
      <c r="A331" s="87">
        <v>2041001</v>
      </c>
      <c r="B331" s="88" t="s">
        <v>46</v>
      </c>
      <c r="C331" s="40"/>
      <c r="D331" s="40"/>
      <c r="E331" s="40"/>
      <c r="F331" s="90">
        <f t="shared" si="10"/>
        <v>0</v>
      </c>
      <c r="G331" s="90">
        <f t="shared" si="11"/>
        <v>0</v>
      </c>
      <c r="H331" s="25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</row>
    <row r="332" ht="15.75" customHeight="1" spans="1:20">
      <c r="A332" s="87">
        <v>2041002</v>
      </c>
      <c r="B332" s="88" t="s">
        <v>47</v>
      </c>
      <c r="C332" s="40"/>
      <c r="D332" s="40"/>
      <c r="E332" s="25"/>
      <c r="F332" s="90">
        <f t="shared" si="10"/>
        <v>0</v>
      </c>
      <c r="G332" s="90">
        <f t="shared" si="11"/>
        <v>0</v>
      </c>
      <c r="H332" s="25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</row>
    <row r="333" ht="15.75" customHeight="1" spans="1:20">
      <c r="A333" s="87">
        <v>2041006</v>
      </c>
      <c r="B333" s="88" t="s">
        <v>87</v>
      </c>
      <c r="C333" s="40"/>
      <c r="D333" s="40"/>
      <c r="E333" s="25"/>
      <c r="F333" s="90">
        <f t="shared" si="10"/>
        <v>0</v>
      </c>
      <c r="G333" s="90">
        <f t="shared" si="11"/>
        <v>0</v>
      </c>
      <c r="H333" s="25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</row>
    <row r="334" ht="15.75" customHeight="1" spans="1:20">
      <c r="A334" s="87">
        <v>2041007</v>
      </c>
      <c r="B334" s="88" t="s">
        <v>233</v>
      </c>
      <c r="C334" s="40"/>
      <c r="D334" s="40"/>
      <c r="E334" s="25"/>
      <c r="F334" s="90">
        <f t="shared" si="10"/>
        <v>0</v>
      </c>
      <c r="G334" s="90">
        <f t="shared" si="11"/>
        <v>0</v>
      </c>
      <c r="H334" s="25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</row>
    <row r="335" ht="15.75" customHeight="1" spans="1:20">
      <c r="A335" s="87">
        <v>2041099</v>
      </c>
      <c r="B335" s="88" t="s">
        <v>234</v>
      </c>
      <c r="C335" s="40"/>
      <c r="D335" s="40"/>
      <c r="E335" s="25"/>
      <c r="F335" s="90">
        <f t="shared" si="10"/>
        <v>0</v>
      </c>
      <c r="G335" s="90">
        <f t="shared" si="11"/>
        <v>0</v>
      </c>
      <c r="H335" s="25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</row>
    <row r="336" ht="15.75" customHeight="1" spans="1:20">
      <c r="A336" s="87">
        <v>20499</v>
      </c>
      <c r="B336" s="88" t="s">
        <v>235</v>
      </c>
      <c r="C336" s="36">
        <f>SUM(C337,C338)</f>
        <v>0</v>
      </c>
      <c r="D336" s="36">
        <f>SUM(D337,D338)</f>
        <v>692</v>
      </c>
      <c r="E336" s="36">
        <f>SUM(E337,E338)</f>
        <v>5413</v>
      </c>
      <c r="F336" s="90">
        <f t="shared" si="10"/>
        <v>0</v>
      </c>
      <c r="G336" s="90">
        <f t="shared" si="11"/>
        <v>7.82225433526012</v>
      </c>
      <c r="H336" s="24">
        <f>SUM(H337,H338)</f>
        <v>5413</v>
      </c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</row>
    <row r="337" ht="15.75" customHeight="1" spans="1:20">
      <c r="A337" s="87">
        <v>2049902</v>
      </c>
      <c r="B337" s="88" t="s">
        <v>236</v>
      </c>
      <c r="C337" s="40"/>
      <c r="D337" s="40"/>
      <c r="E337" s="40"/>
      <c r="F337" s="90">
        <f t="shared" si="10"/>
        <v>0</v>
      </c>
      <c r="G337" s="90">
        <f t="shared" si="11"/>
        <v>0</v>
      </c>
      <c r="H337" s="25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</row>
    <row r="338" ht="15.75" customHeight="1" spans="1:20">
      <c r="A338" s="87">
        <v>2049999</v>
      </c>
      <c r="B338" s="88" t="s">
        <v>237</v>
      </c>
      <c r="C338" s="40"/>
      <c r="D338" s="40">
        <v>692</v>
      </c>
      <c r="E338" s="40">
        <v>5413</v>
      </c>
      <c r="F338" s="90">
        <f t="shared" si="10"/>
        <v>0</v>
      </c>
      <c r="G338" s="90">
        <f t="shared" si="11"/>
        <v>7.82225433526012</v>
      </c>
      <c r="H338" s="25">
        <v>5413</v>
      </c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</row>
    <row r="339" ht="15.75" customHeight="1" spans="1:20">
      <c r="A339" s="87">
        <v>205</v>
      </c>
      <c r="B339" s="88" t="s">
        <v>238</v>
      </c>
      <c r="C339" s="36">
        <f>SUM(C340,C345,C352,C358,C364,C368,C372,C376,C382,C389)</f>
        <v>47611</v>
      </c>
      <c r="D339" s="24">
        <f>SUM(D340,D345,D352,D358,D364,D368,D372,D376,D382,D389)</f>
        <v>49362</v>
      </c>
      <c r="E339" s="24">
        <f>SUM(E340,E345,E352,E358,E364,E368,E372,E376,E382,E389)</f>
        <v>47003</v>
      </c>
      <c r="F339" s="90">
        <f t="shared" si="10"/>
        <v>0.987229841843272</v>
      </c>
      <c r="G339" s="90">
        <f t="shared" si="11"/>
        <v>0.952210202179814</v>
      </c>
      <c r="H339" s="24">
        <f>SUM(H340,H345,H352,H358,H364,H368,H372,H376,H382,H389)</f>
        <v>47003</v>
      </c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</row>
    <row r="340" ht="15.75" customHeight="1" spans="1:20">
      <c r="A340" s="87">
        <v>20501</v>
      </c>
      <c r="B340" s="88" t="s">
        <v>239</v>
      </c>
      <c r="C340" s="36">
        <f>SUM(C341,C342,C343,C344)</f>
        <v>564</v>
      </c>
      <c r="D340" s="36">
        <f>SUM(D341,D342,D343,D344)</f>
        <v>899</v>
      </c>
      <c r="E340" s="36">
        <f>SUM(E341,E342,E343,E344)</f>
        <v>315</v>
      </c>
      <c r="F340" s="90">
        <f t="shared" si="10"/>
        <v>0.558510638297872</v>
      </c>
      <c r="G340" s="90">
        <f t="shared" si="11"/>
        <v>0.350389321468298</v>
      </c>
      <c r="H340" s="24">
        <f>SUM(H341,H342,H343,H344)</f>
        <v>315</v>
      </c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</row>
    <row r="341" ht="15.75" customHeight="1" spans="1:20">
      <c r="A341" s="87">
        <v>2050101</v>
      </c>
      <c r="B341" s="88" t="s">
        <v>46</v>
      </c>
      <c r="C341" s="40">
        <v>564</v>
      </c>
      <c r="D341" s="40">
        <v>501</v>
      </c>
      <c r="E341" s="40">
        <v>252</v>
      </c>
      <c r="F341" s="90">
        <f t="shared" si="10"/>
        <v>0.446808510638298</v>
      </c>
      <c r="G341" s="90">
        <f t="shared" si="11"/>
        <v>0.502994011976048</v>
      </c>
      <c r="H341" s="25">
        <v>252</v>
      </c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</row>
    <row r="342" ht="15.75" customHeight="1" spans="1:20">
      <c r="A342" s="87">
        <v>2050102</v>
      </c>
      <c r="B342" s="88" t="s">
        <v>47</v>
      </c>
      <c r="C342" s="40"/>
      <c r="D342" s="40">
        <v>398</v>
      </c>
      <c r="E342" s="25">
        <v>0</v>
      </c>
      <c r="F342" s="90">
        <f t="shared" si="10"/>
        <v>0</v>
      </c>
      <c r="G342" s="90">
        <f t="shared" si="11"/>
        <v>0</v>
      </c>
      <c r="H342" s="25">
        <v>0</v>
      </c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</row>
    <row r="343" ht="15.75" customHeight="1" spans="1:20">
      <c r="A343" s="87">
        <v>2050103</v>
      </c>
      <c r="B343" s="88" t="s">
        <v>48</v>
      </c>
      <c r="C343" s="40"/>
      <c r="D343" s="40"/>
      <c r="E343" s="25"/>
      <c r="F343" s="90">
        <f t="shared" si="10"/>
        <v>0</v>
      </c>
      <c r="G343" s="90">
        <f t="shared" si="11"/>
        <v>0</v>
      </c>
      <c r="H343" s="25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</row>
    <row r="344" ht="15.75" customHeight="1" spans="1:20">
      <c r="A344" s="87">
        <v>2050199</v>
      </c>
      <c r="B344" s="88" t="s">
        <v>240</v>
      </c>
      <c r="C344" s="40"/>
      <c r="D344" s="40"/>
      <c r="E344" s="25">
        <v>63</v>
      </c>
      <c r="F344" s="90">
        <f t="shared" si="10"/>
        <v>0</v>
      </c>
      <c r="G344" s="90">
        <f t="shared" si="11"/>
        <v>0</v>
      </c>
      <c r="H344" s="25">
        <v>63</v>
      </c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</row>
    <row r="345" ht="15.75" customHeight="1" spans="1:20">
      <c r="A345" s="87">
        <v>20502</v>
      </c>
      <c r="B345" s="88" t="s">
        <v>241</v>
      </c>
      <c r="C345" s="36">
        <f>SUM(C346,C347,C348,C349,C350,C351)</f>
        <v>41379</v>
      </c>
      <c r="D345" s="36">
        <f>SUM(D346,D347,D348,D349,D350,D351)</f>
        <v>43577</v>
      </c>
      <c r="E345" s="36">
        <f>SUM(E346,E347,E348,E349,E350,E351)</f>
        <v>42624</v>
      </c>
      <c r="F345" s="90">
        <f t="shared" si="10"/>
        <v>1.03008772565794</v>
      </c>
      <c r="G345" s="90">
        <f t="shared" si="11"/>
        <v>0.978130665259196</v>
      </c>
      <c r="H345" s="24">
        <f>SUM(H346,H347,H348,H349,H350,H351)</f>
        <v>42624</v>
      </c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</row>
    <row r="346" ht="15.75" customHeight="1" spans="1:20">
      <c r="A346" s="87">
        <v>2050201</v>
      </c>
      <c r="B346" s="88" t="s">
        <v>242</v>
      </c>
      <c r="C346" s="40">
        <v>210</v>
      </c>
      <c r="D346" s="40">
        <v>745</v>
      </c>
      <c r="E346" s="40">
        <v>391</v>
      </c>
      <c r="F346" s="90">
        <f t="shared" si="10"/>
        <v>1.86190476190476</v>
      </c>
      <c r="G346" s="90">
        <f t="shared" si="11"/>
        <v>0.524832214765101</v>
      </c>
      <c r="H346" s="25">
        <v>391</v>
      </c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</row>
    <row r="347" ht="15.75" customHeight="1" spans="1:20">
      <c r="A347" s="87">
        <v>2050202</v>
      </c>
      <c r="B347" s="88" t="s">
        <v>243</v>
      </c>
      <c r="C347" s="40">
        <v>17600</v>
      </c>
      <c r="D347" s="40">
        <v>17460</v>
      </c>
      <c r="E347" s="25">
        <v>19314</v>
      </c>
      <c r="F347" s="90">
        <f t="shared" si="10"/>
        <v>1.09738636363636</v>
      </c>
      <c r="G347" s="90">
        <f t="shared" si="11"/>
        <v>1.10618556701031</v>
      </c>
      <c r="H347" s="25">
        <v>19314</v>
      </c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</row>
    <row r="348" ht="15.75" customHeight="1" spans="1:20">
      <c r="A348" s="87">
        <v>2050203</v>
      </c>
      <c r="B348" s="88" t="s">
        <v>244</v>
      </c>
      <c r="C348" s="40">
        <v>15314</v>
      </c>
      <c r="D348" s="40">
        <v>14514</v>
      </c>
      <c r="E348" s="25">
        <v>16401</v>
      </c>
      <c r="F348" s="90">
        <f t="shared" si="10"/>
        <v>1.07098080188063</v>
      </c>
      <c r="G348" s="90">
        <f t="shared" si="11"/>
        <v>1.13001240181893</v>
      </c>
      <c r="H348" s="25">
        <v>16401</v>
      </c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</row>
    <row r="349" ht="15.75" customHeight="1" spans="1:20">
      <c r="A349" s="87">
        <v>2050204</v>
      </c>
      <c r="B349" s="88" t="s">
        <v>245</v>
      </c>
      <c r="C349" s="40">
        <v>5893</v>
      </c>
      <c r="D349" s="40">
        <v>6312</v>
      </c>
      <c r="E349" s="25">
        <v>6175</v>
      </c>
      <c r="F349" s="90">
        <f t="shared" si="10"/>
        <v>1.04785338537248</v>
      </c>
      <c r="G349" s="90">
        <f t="shared" si="11"/>
        <v>0.978295310519645</v>
      </c>
      <c r="H349" s="25">
        <v>6175</v>
      </c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</row>
    <row r="350" ht="15.75" customHeight="1" spans="1:20">
      <c r="A350" s="87">
        <v>2050205</v>
      </c>
      <c r="B350" s="88" t="s">
        <v>246</v>
      </c>
      <c r="C350" s="40"/>
      <c r="D350" s="40"/>
      <c r="E350" s="25"/>
      <c r="F350" s="90">
        <f t="shared" si="10"/>
        <v>0</v>
      </c>
      <c r="G350" s="90">
        <f t="shared" si="11"/>
        <v>0</v>
      </c>
      <c r="H350" s="25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</row>
    <row r="351" ht="15.75" customHeight="1" spans="1:20">
      <c r="A351" s="87">
        <v>2050299</v>
      </c>
      <c r="B351" s="88" t="s">
        <v>247</v>
      </c>
      <c r="C351" s="40">
        <v>2362</v>
      </c>
      <c r="D351" s="40">
        <v>4546</v>
      </c>
      <c r="E351" s="25">
        <v>343</v>
      </c>
      <c r="F351" s="90">
        <f t="shared" si="10"/>
        <v>0.145215918712955</v>
      </c>
      <c r="G351" s="90">
        <f t="shared" si="11"/>
        <v>0.0754509458864936</v>
      </c>
      <c r="H351" s="25">
        <v>343</v>
      </c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</row>
    <row r="352" ht="15.75" customHeight="1" spans="1:20">
      <c r="A352" s="87">
        <v>20503</v>
      </c>
      <c r="B352" s="88" t="s">
        <v>248</v>
      </c>
      <c r="C352" s="36">
        <f>SUM(C353,C354,C355,C356,C357)</f>
        <v>1610</v>
      </c>
      <c r="D352" s="36">
        <f>SUM(D353,D354,D355,D356,D357)</f>
        <v>1407</v>
      </c>
      <c r="E352" s="36">
        <f>SUM(E353,E354,E355,E356,E357)</f>
        <v>1669</v>
      </c>
      <c r="F352" s="90">
        <f t="shared" si="10"/>
        <v>1.03664596273292</v>
      </c>
      <c r="G352" s="90">
        <f t="shared" si="11"/>
        <v>1.1862117981521</v>
      </c>
      <c r="H352" s="24">
        <f>SUM(H353,H354,H355,H356,H357)</f>
        <v>1669</v>
      </c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</row>
    <row r="353" ht="15.75" customHeight="1" spans="1:20">
      <c r="A353" s="87">
        <v>2050301</v>
      </c>
      <c r="B353" s="88" t="s">
        <v>249</v>
      </c>
      <c r="C353" s="40"/>
      <c r="D353" s="40"/>
      <c r="E353" s="40"/>
      <c r="F353" s="90">
        <f t="shared" si="10"/>
        <v>0</v>
      </c>
      <c r="G353" s="90">
        <f t="shared" si="11"/>
        <v>0</v>
      </c>
      <c r="H353" s="25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</row>
    <row r="354" ht="15.75" customHeight="1" spans="1:20">
      <c r="A354" s="87">
        <v>2050302</v>
      </c>
      <c r="B354" s="88" t="s">
        <v>250</v>
      </c>
      <c r="C354" s="40">
        <v>1610</v>
      </c>
      <c r="D354" s="40">
        <v>1407</v>
      </c>
      <c r="E354" s="25">
        <v>1669</v>
      </c>
      <c r="F354" s="90">
        <f t="shared" si="10"/>
        <v>1.03664596273292</v>
      </c>
      <c r="G354" s="90">
        <f t="shared" si="11"/>
        <v>1.1862117981521</v>
      </c>
      <c r="H354" s="25">
        <v>1669</v>
      </c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</row>
    <row r="355" ht="15.75" customHeight="1" spans="1:20">
      <c r="A355" s="87">
        <v>2050303</v>
      </c>
      <c r="B355" s="88" t="s">
        <v>251</v>
      </c>
      <c r="C355" s="40"/>
      <c r="D355" s="40"/>
      <c r="E355" s="25"/>
      <c r="F355" s="90">
        <f t="shared" si="10"/>
        <v>0</v>
      </c>
      <c r="G355" s="90">
        <f t="shared" si="11"/>
        <v>0</v>
      </c>
      <c r="H355" s="25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</row>
    <row r="356" ht="15.75" customHeight="1" spans="1:20">
      <c r="A356" s="87">
        <v>2050305</v>
      </c>
      <c r="B356" s="88" t="s">
        <v>252</v>
      </c>
      <c r="C356" s="40"/>
      <c r="D356" s="40"/>
      <c r="E356" s="25"/>
      <c r="F356" s="90">
        <f t="shared" si="10"/>
        <v>0</v>
      </c>
      <c r="G356" s="90">
        <f t="shared" si="11"/>
        <v>0</v>
      </c>
      <c r="H356" s="25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</row>
    <row r="357" ht="15.75" customHeight="1" spans="1:20">
      <c r="A357" s="87">
        <v>2050399</v>
      </c>
      <c r="B357" s="88" t="s">
        <v>253</v>
      </c>
      <c r="C357" s="40"/>
      <c r="D357" s="40"/>
      <c r="E357" s="25"/>
      <c r="F357" s="90">
        <f t="shared" si="10"/>
        <v>0</v>
      </c>
      <c r="G357" s="90">
        <f t="shared" si="11"/>
        <v>0</v>
      </c>
      <c r="H357" s="25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</row>
    <row r="358" ht="15.75" customHeight="1" spans="1:20">
      <c r="A358" s="87">
        <v>20504</v>
      </c>
      <c r="B358" s="88" t="s">
        <v>254</v>
      </c>
      <c r="C358" s="36">
        <f>SUM(C359,C360,C361,C362,C363)</f>
        <v>0</v>
      </c>
      <c r="D358" s="36">
        <f>SUM(D359,D360,D361,D362,D363)</f>
        <v>0</v>
      </c>
      <c r="E358" s="36">
        <f>SUM(E359,E360,E361,E362,E363)</f>
        <v>0</v>
      </c>
      <c r="F358" s="90">
        <f t="shared" si="10"/>
        <v>0</v>
      </c>
      <c r="G358" s="90">
        <f t="shared" si="11"/>
        <v>0</v>
      </c>
      <c r="H358" s="24">
        <f>SUM(H359,H360,H361,H362,H363)</f>
        <v>0</v>
      </c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</row>
    <row r="359" ht="15.75" customHeight="1" spans="1:20">
      <c r="A359" s="87">
        <v>2050401</v>
      </c>
      <c r="B359" s="88" t="s">
        <v>255</v>
      </c>
      <c r="C359" s="40"/>
      <c r="D359" s="40"/>
      <c r="E359" s="40"/>
      <c r="F359" s="90">
        <f t="shared" si="10"/>
        <v>0</v>
      </c>
      <c r="G359" s="90">
        <f t="shared" si="11"/>
        <v>0</v>
      </c>
      <c r="H359" s="25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</row>
    <row r="360" ht="15.75" customHeight="1" spans="1:20">
      <c r="A360" s="87">
        <v>2050402</v>
      </c>
      <c r="B360" s="88" t="s">
        <v>256</v>
      </c>
      <c r="C360" s="40"/>
      <c r="D360" s="40"/>
      <c r="E360" s="25"/>
      <c r="F360" s="90">
        <f t="shared" si="10"/>
        <v>0</v>
      </c>
      <c r="G360" s="90">
        <f t="shared" si="11"/>
        <v>0</v>
      </c>
      <c r="H360" s="25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</row>
    <row r="361" ht="15.75" customHeight="1" spans="1:20">
      <c r="A361" s="87">
        <v>2050403</v>
      </c>
      <c r="B361" s="88" t="s">
        <v>257</v>
      </c>
      <c r="C361" s="40"/>
      <c r="D361" s="40"/>
      <c r="E361" s="25"/>
      <c r="F361" s="90">
        <f t="shared" si="10"/>
        <v>0</v>
      </c>
      <c r="G361" s="90">
        <f t="shared" si="11"/>
        <v>0</v>
      </c>
      <c r="H361" s="25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</row>
    <row r="362" ht="15.75" customHeight="1" spans="1:20">
      <c r="A362" s="87">
        <v>2050404</v>
      </c>
      <c r="B362" s="88" t="s">
        <v>258</v>
      </c>
      <c r="C362" s="40"/>
      <c r="D362" s="40"/>
      <c r="E362" s="25"/>
      <c r="F362" s="90">
        <f t="shared" si="10"/>
        <v>0</v>
      </c>
      <c r="G362" s="90">
        <f t="shared" si="11"/>
        <v>0</v>
      </c>
      <c r="H362" s="25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</row>
    <row r="363" ht="15.75" customHeight="1" spans="1:20">
      <c r="A363" s="87">
        <v>2050499</v>
      </c>
      <c r="B363" s="88" t="s">
        <v>259</v>
      </c>
      <c r="C363" s="40"/>
      <c r="D363" s="40"/>
      <c r="E363" s="25"/>
      <c r="F363" s="90">
        <f t="shared" si="10"/>
        <v>0</v>
      </c>
      <c r="G363" s="90">
        <f t="shared" si="11"/>
        <v>0</v>
      </c>
      <c r="H363" s="25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</row>
    <row r="364" ht="15.75" customHeight="1" spans="1:20">
      <c r="A364" s="87">
        <v>20505</v>
      </c>
      <c r="B364" s="88" t="s">
        <v>260</v>
      </c>
      <c r="C364" s="36">
        <f>SUM(C365,C366,C367)</f>
        <v>0</v>
      </c>
      <c r="D364" s="36">
        <f>SUM(D365,D366,D367)</f>
        <v>0</v>
      </c>
      <c r="E364" s="36">
        <f>SUM(E365,E366,E367)</f>
        <v>0</v>
      </c>
      <c r="F364" s="90">
        <f t="shared" si="10"/>
        <v>0</v>
      </c>
      <c r="G364" s="90">
        <f t="shared" si="11"/>
        <v>0</v>
      </c>
      <c r="H364" s="24">
        <f>SUM(H365,H366,H367)</f>
        <v>0</v>
      </c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</row>
    <row r="365" ht="15.75" customHeight="1" spans="1:20">
      <c r="A365" s="87">
        <v>2050501</v>
      </c>
      <c r="B365" s="88" t="s">
        <v>261</v>
      </c>
      <c r="C365" s="40"/>
      <c r="D365" s="40"/>
      <c r="E365" s="40"/>
      <c r="F365" s="90">
        <f t="shared" si="10"/>
        <v>0</v>
      </c>
      <c r="G365" s="90">
        <f t="shared" si="11"/>
        <v>0</v>
      </c>
      <c r="H365" s="25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</row>
    <row r="366" ht="15.75" customHeight="1" spans="1:20">
      <c r="A366" s="87">
        <v>2050502</v>
      </c>
      <c r="B366" s="88" t="s">
        <v>262</v>
      </c>
      <c r="C366" s="40"/>
      <c r="D366" s="40"/>
      <c r="E366" s="40"/>
      <c r="F366" s="90">
        <f t="shared" si="10"/>
        <v>0</v>
      </c>
      <c r="G366" s="90">
        <f t="shared" si="11"/>
        <v>0</v>
      </c>
      <c r="H366" s="25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</row>
    <row r="367" ht="15.75" customHeight="1" spans="1:20">
      <c r="A367" s="87">
        <v>2050599</v>
      </c>
      <c r="B367" s="88" t="s">
        <v>263</v>
      </c>
      <c r="C367" s="40"/>
      <c r="D367" s="40"/>
      <c r="E367" s="40"/>
      <c r="F367" s="90">
        <f t="shared" si="10"/>
        <v>0</v>
      </c>
      <c r="G367" s="90">
        <f t="shared" si="11"/>
        <v>0</v>
      </c>
      <c r="H367" s="25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</row>
    <row r="368" ht="15.75" customHeight="1" spans="1:20">
      <c r="A368" s="87">
        <v>20506</v>
      </c>
      <c r="B368" s="88" t="s">
        <v>264</v>
      </c>
      <c r="C368" s="36">
        <f>SUM(C369,C370,C371)</f>
        <v>0</v>
      </c>
      <c r="D368" s="36">
        <f>SUM(D369,D370,D371)</f>
        <v>0</v>
      </c>
      <c r="E368" s="36">
        <f>SUM(E369,E370,E371)</f>
        <v>0</v>
      </c>
      <c r="F368" s="90">
        <f t="shared" si="10"/>
        <v>0</v>
      </c>
      <c r="G368" s="90">
        <f t="shared" si="11"/>
        <v>0</v>
      </c>
      <c r="H368" s="24">
        <f>SUM(H369,H370,H371)</f>
        <v>0</v>
      </c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</row>
    <row r="369" ht="15.75" customHeight="1" spans="1:20">
      <c r="A369" s="87">
        <v>2050601</v>
      </c>
      <c r="B369" s="88" t="s">
        <v>265</v>
      </c>
      <c r="C369" s="40"/>
      <c r="D369" s="40"/>
      <c r="E369" s="40"/>
      <c r="F369" s="90">
        <f t="shared" si="10"/>
        <v>0</v>
      </c>
      <c r="G369" s="90">
        <f t="shared" si="11"/>
        <v>0</v>
      </c>
      <c r="H369" s="25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</row>
    <row r="370" ht="15.75" customHeight="1" spans="1:20">
      <c r="A370" s="87">
        <v>2050602</v>
      </c>
      <c r="B370" s="88" t="s">
        <v>266</v>
      </c>
      <c r="C370" s="40"/>
      <c r="D370" s="40"/>
      <c r="E370" s="25"/>
      <c r="F370" s="90">
        <f t="shared" si="10"/>
        <v>0</v>
      </c>
      <c r="G370" s="90">
        <f t="shared" si="11"/>
        <v>0</v>
      </c>
      <c r="H370" s="25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</row>
    <row r="371" ht="15.75" customHeight="1" spans="1:20">
      <c r="A371" s="87">
        <v>2050699</v>
      </c>
      <c r="B371" s="88" t="s">
        <v>267</v>
      </c>
      <c r="C371" s="40"/>
      <c r="D371" s="40"/>
      <c r="E371" s="25"/>
      <c r="F371" s="90">
        <f t="shared" si="10"/>
        <v>0</v>
      </c>
      <c r="G371" s="90">
        <f t="shared" si="11"/>
        <v>0</v>
      </c>
      <c r="H371" s="25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</row>
    <row r="372" ht="15.75" customHeight="1" spans="1:20">
      <c r="A372" s="87">
        <v>20507</v>
      </c>
      <c r="B372" s="88" t="s">
        <v>268</v>
      </c>
      <c r="C372" s="36">
        <f>SUM(C373,C374,C375)</f>
        <v>821</v>
      </c>
      <c r="D372" s="36">
        <f>SUM(D373,D374,D375)</f>
        <v>1010</v>
      </c>
      <c r="E372" s="36">
        <f>SUM(E373,E374,E375)</f>
        <v>1150</v>
      </c>
      <c r="F372" s="90">
        <f t="shared" si="10"/>
        <v>1.40073081607795</v>
      </c>
      <c r="G372" s="90">
        <f t="shared" si="11"/>
        <v>1.13861386138614</v>
      </c>
      <c r="H372" s="24">
        <f>SUM(H373,H374,H375)</f>
        <v>1150</v>
      </c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</row>
    <row r="373" ht="15.75" customHeight="1" spans="1:20">
      <c r="A373" s="87">
        <v>2050701</v>
      </c>
      <c r="B373" s="88" t="s">
        <v>269</v>
      </c>
      <c r="C373" s="40">
        <v>821</v>
      </c>
      <c r="D373" s="40">
        <v>1005</v>
      </c>
      <c r="E373" s="40">
        <v>1053</v>
      </c>
      <c r="F373" s="90">
        <f t="shared" si="10"/>
        <v>1.28258221680877</v>
      </c>
      <c r="G373" s="90">
        <f t="shared" si="11"/>
        <v>1.04776119402985</v>
      </c>
      <c r="H373" s="25">
        <v>1053</v>
      </c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</row>
    <row r="374" ht="15.75" customHeight="1" spans="1:20">
      <c r="A374" s="87">
        <v>2050702</v>
      </c>
      <c r="B374" s="88" t="s">
        <v>270</v>
      </c>
      <c r="C374" s="40"/>
      <c r="D374" s="40"/>
      <c r="E374" s="25"/>
      <c r="F374" s="90">
        <f t="shared" si="10"/>
        <v>0</v>
      </c>
      <c r="G374" s="90">
        <f t="shared" si="11"/>
        <v>0</v>
      </c>
      <c r="H374" s="25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</row>
    <row r="375" ht="15.75" customHeight="1" spans="1:20">
      <c r="A375" s="87">
        <v>2050799</v>
      </c>
      <c r="B375" s="88" t="s">
        <v>271</v>
      </c>
      <c r="C375" s="40"/>
      <c r="D375" s="40">
        <v>5</v>
      </c>
      <c r="E375" s="25">
        <v>97</v>
      </c>
      <c r="F375" s="90">
        <f t="shared" si="10"/>
        <v>0</v>
      </c>
      <c r="G375" s="90">
        <f t="shared" si="11"/>
        <v>19.4</v>
      </c>
      <c r="H375" s="25">
        <v>97</v>
      </c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</row>
    <row r="376" ht="15.75" customHeight="1" spans="1:20">
      <c r="A376" s="87">
        <v>20508</v>
      </c>
      <c r="B376" s="88" t="s">
        <v>272</v>
      </c>
      <c r="C376" s="36">
        <f>SUM(C377,C378,C379,C380,C381)</f>
        <v>1237</v>
      </c>
      <c r="D376" s="36">
        <f>SUM(D377,D378,D379,D380,D381)</f>
        <v>977</v>
      </c>
      <c r="E376" s="36">
        <f>SUM(E377,E378,E379,E380,E381)</f>
        <v>1245</v>
      </c>
      <c r="F376" s="90">
        <f t="shared" si="10"/>
        <v>1.00646725949879</v>
      </c>
      <c r="G376" s="90">
        <f t="shared" si="11"/>
        <v>1.27430910951894</v>
      </c>
      <c r="H376" s="24">
        <f>SUM(H377,H378,H379,H380,H381)</f>
        <v>1245</v>
      </c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</row>
    <row r="377" ht="15.75" customHeight="1" spans="1:20">
      <c r="A377" s="87">
        <v>2050801</v>
      </c>
      <c r="B377" s="88" t="s">
        <v>273</v>
      </c>
      <c r="C377" s="40">
        <v>858</v>
      </c>
      <c r="D377" s="40">
        <v>754</v>
      </c>
      <c r="E377" s="40">
        <v>871</v>
      </c>
      <c r="F377" s="90">
        <f t="shared" si="10"/>
        <v>1.01515151515152</v>
      </c>
      <c r="G377" s="90">
        <f t="shared" si="11"/>
        <v>1.1551724137931</v>
      </c>
      <c r="H377" s="25">
        <v>871</v>
      </c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</row>
    <row r="378" ht="15.75" customHeight="1" spans="1:20">
      <c r="A378" s="87">
        <v>2050802</v>
      </c>
      <c r="B378" s="88" t="s">
        <v>274</v>
      </c>
      <c r="C378" s="40">
        <v>379</v>
      </c>
      <c r="D378" s="40">
        <v>223</v>
      </c>
      <c r="E378" s="25">
        <v>374</v>
      </c>
      <c r="F378" s="90">
        <f t="shared" si="10"/>
        <v>0.986807387862797</v>
      </c>
      <c r="G378" s="90">
        <f t="shared" si="11"/>
        <v>1.67713004484305</v>
      </c>
      <c r="H378" s="25">
        <v>374</v>
      </c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</row>
    <row r="379" ht="15.75" customHeight="1" spans="1:20">
      <c r="A379" s="87">
        <v>2050803</v>
      </c>
      <c r="B379" s="88" t="s">
        <v>275</v>
      </c>
      <c r="C379" s="40"/>
      <c r="D379" s="40"/>
      <c r="E379" s="25"/>
      <c r="F379" s="90">
        <f t="shared" si="10"/>
        <v>0</v>
      </c>
      <c r="G379" s="90">
        <f t="shared" si="11"/>
        <v>0</v>
      </c>
      <c r="H379" s="25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</row>
    <row r="380" ht="15.75" customHeight="1" spans="1:20">
      <c r="A380" s="87">
        <v>2050804</v>
      </c>
      <c r="B380" s="88" t="s">
        <v>276</v>
      </c>
      <c r="C380" s="40"/>
      <c r="D380" s="40"/>
      <c r="E380" s="25"/>
      <c r="F380" s="90">
        <f t="shared" si="10"/>
        <v>0</v>
      </c>
      <c r="G380" s="90">
        <f t="shared" si="11"/>
        <v>0</v>
      </c>
      <c r="H380" s="25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</row>
    <row r="381" ht="15.75" customHeight="1" spans="1:20">
      <c r="A381" s="87">
        <v>2050899</v>
      </c>
      <c r="B381" s="88" t="s">
        <v>277</v>
      </c>
      <c r="C381" s="40"/>
      <c r="D381" s="40"/>
      <c r="E381" s="25"/>
      <c r="F381" s="90">
        <f t="shared" si="10"/>
        <v>0</v>
      </c>
      <c r="G381" s="90">
        <f t="shared" si="11"/>
        <v>0</v>
      </c>
      <c r="H381" s="25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</row>
    <row r="382" ht="15.75" customHeight="1" spans="1:20">
      <c r="A382" s="87">
        <v>20509</v>
      </c>
      <c r="B382" s="88" t="s">
        <v>278</v>
      </c>
      <c r="C382" s="36">
        <f>SUM(C383,C384,C385,C386,C387,C388)</f>
        <v>2000</v>
      </c>
      <c r="D382" s="36">
        <f>SUM(D383,D384,D385,D386,D387,D388)</f>
        <v>1458</v>
      </c>
      <c r="E382" s="36">
        <f>SUM(E383,E384,E385,E386,E387,E388)</f>
        <v>0</v>
      </c>
      <c r="F382" s="90">
        <f t="shared" si="10"/>
        <v>0</v>
      </c>
      <c r="G382" s="90">
        <f t="shared" si="11"/>
        <v>0</v>
      </c>
      <c r="H382" s="24">
        <f>SUM(H383,H384,H385,H386,H387,H388)</f>
        <v>0</v>
      </c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</row>
    <row r="383" ht="15.75" customHeight="1" spans="1:20">
      <c r="A383" s="87">
        <v>2050901</v>
      </c>
      <c r="B383" s="88" t="s">
        <v>279</v>
      </c>
      <c r="C383" s="40"/>
      <c r="D383" s="40"/>
      <c r="E383" s="40"/>
      <c r="F383" s="90">
        <f t="shared" si="10"/>
        <v>0</v>
      </c>
      <c r="G383" s="90">
        <f t="shared" si="11"/>
        <v>0</v>
      </c>
      <c r="H383" s="25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</row>
    <row r="384" ht="15.75" customHeight="1" spans="1:20">
      <c r="A384" s="87">
        <v>2050902</v>
      </c>
      <c r="B384" s="88" t="s">
        <v>280</v>
      </c>
      <c r="C384" s="40"/>
      <c r="D384" s="40"/>
      <c r="E384" s="25"/>
      <c r="F384" s="90">
        <f t="shared" si="10"/>
        <v>0</v>
      </c>
      <c r="G384" s="90">
        <f t="shared" si="11"/>
        <v>0</v>
      </c>
      <c r="H384" s="25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</row>
    <row r="385" ht="15.75" customHeight="1" spans="1:20">
      <c r="A385" s="87">
        <v>2050903</v>
      </c>
      <c r="B385" s="88" t="s">
        <v>281</v>
      </c>
      <c r="C385" s="40"/>
      <c r="D385" s="40"/>
      <c r="E385" s="25"/>
      <c r="F385" s="90">
        <f t="shared" si="10"/>
        <v>0</v>
      </c>
      <c r="G385" s="90">
        <f t="shared" si="11"/>
        <v>0</v>
      </c>
      <c r="H385" s="25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</row>
    <row r="386" ht="15.75" customHeight="1" spans="1:20">
      <c r="A386" s="87">
        <v>2050904</v>
      </c>
      <c r="B386" s="88" t="s">
        <v>282</v>
      </c>
      <c r="C386" s="40"/>
      <c r="D386" s="40"/>
      <c r="E386" s="25"/>
      <c r="F386" s="90">
        <f t="shared" si="10"/>
        <v>0</v>
      </c>
      <c r="G386" s="90">
        <f t="shared" si="11"/>
        <v>0</v>
      </c>
      <c r="H386" s="25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</row>
    <row r="387" ht="15.75" customHeight="1" spans="1:20">
      <c r="A387" s="87">
        <v>2050905</v>
      </c>
      <c r="B387" s="88" t="s">
        <v>283</v>
      </c>
      <c r="C387" s="40"/>
      <c r="D387" s="40"/>
      <c r="E387" s="25"/>
      <c r="F387" s="90">
        <f t="shared" si="10"/>
        <v>0</v>
      </c>
      <c r="G387" s="90">
        <f t="shared" si="11"/>
        <v>0</v>
      </c>
      <c r="H387" s="25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</row>
    <row r="388" ht="15.75" customHeight="1" spans="1:20">
      <c r="A388" s="87">
        <v>2050999</v>
      </c>
      <c r="B388" s="88" t="s">
        <v>284</v>
      </c>
      <c r="C388" s="40">
        <v>2000</v>
      </c>
      <c r="D388" s="40">
        <v>1458</v>
      </c>
      <c r="E388" s="25">
        <v>0</v>
      </c>
      <c r="F388" s="90">
        <f t="shared" si="10"/>
        <v>0</v>
      </c>
      <c r="G388" s="90">
        <f t="shared" si="11"/>
        <v>0</v>
      </c>
      <c r="H388" s="25">
        <v>0</v>
      </c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</row>
    <row r="389" ht="15.75" customHeight="1" spans="1:20">
      <c r="A389" s="87">
        <v>2059999</v>
      </c>
      <c r="B389" s="88" t="s">
        <v>285</v>
      </c>
      <c r="C389" s="40"/>
      <c r="D389" s="40">
        <v>34</v>
      </c>
      <c r="E389" s="25">
        <v>0</v>
      </c>
      <c r="F389" s="90">
        <f t="shared" si="10"/>
        <v>0</v>
      </c>
      <c r="G389" s="90">
        <f t="shared" si="11"/>
        <v>0</v>
      </c>
      <c r="H389" s="25">
        <v>0</v>
      </c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</row>
    <row r="390" ht="15.75" customHeight="1" spans="1:20">
      <c r="A390" s="87">
        <v>206</v>
      </c>
      <c r="B390" s="88" t="s">
        <v>286</v>
      </c>
      <c r="C390" s="36">
        <f>SUM(C391,C396,C405,C411,C416,C421,C426,C433,C437,C441)</f>
        <v>195</v>
      </c>
      <c r="D390" s="36">
        <f>SUM(D391,D396,D405,D411,D416,D421,D426,D433,D437,D441)</f>
        <v>117</v>
      </c>
      <c r="E390" s="36">
        <f>SUM(E391,E396,E405,E411,E416,E421,E426,E433,E437,E441)</f>
        <v>104</v>
      </c>
      <c r="F390" s="90">
        <f t="shared" ref="F390:F453" si="12">IFERROR(E390/C390,0)</f>
        <v>0.533333333333333</v>
      </c>
      <c r="G390" s="90">
        <f t="shared" ref="G390:G453" si="13">IFERROR(E390/D390,0)</f>
        <v>0.888888888888889</v>
      </c>
      <c r="H390" s="24">
        <f>SUM(H391,H396,H405,H411,H416,H421,H426,H433,H437,H441)</f>
        <v>104</v>
      </c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</row>
    <row r="391" ht="15.75" customHeight="1" spans="1:20">
      <c r="A391" s="87">
        <v>20601</v>
      </c>
      <c r="B391" s="88" t="s">
        <v>287</v>
      </c>
      <c r="C391" s="36">
        <f>SUM(C392,C393,C394,C395)</f>
        <v>195</v>
      </c>
      <c r="D391" s="36">
        <f>SUM(D392,D393,D394,D395)</f>
        <v>114</v>
      </c>
      <c r="E391" s="36">
        <f>SUM(E392,E393,E394,E395)</f>
        <v>104</v>
      </c>
      <c r="F391" s="90">
        <f t="shared" si="12"/>
        <v>0.533333333333333</v>
      </c>
      <c r="G391" s="90">
        <f t="shared" si="13"/>
        <v>0.912280701754386</v>
      </c>
      <c r="H391" s="24">
        <f>SUM(H392,H393,H394,H395)</f>
        <v>104</v>
      </c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</row>
    <row r="392" ht="15.75" customHeight="1" spans="1:20">
      <c r="A392" s="87">
        <v>2060101</v>
      </c>
      <c r="B392" s="88" t="s">
        <v>46</v>
      </c>
      <c r="C392" s="40">
        <v>145</v>
      </c>
      <c r="D392" s="40">
        <v>102</v>
      </c>
      <c r="E392" s="40">
        <v>104</v>
      </c>
      <c r="F392" s="90">
        <f t="shared" si="12"/>
        <v>0.717241379310345</v>
      </c>
      <c r="G392" s="90">
        <f t="shared" si="13"/>
        <v>1.01960784313725</v>
      </c>
      <c r="H392" s="25">
        <v>104</v>
      </c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</row>
    <row r="393" ht="15.75" customHeight="1" spans="1:20">
      <c r="A393" s="87">
        <v>2060102</v>
      </c>
      <c r="B393" s="88" t="s">
        <v>47</v>
      </c>
      <c r="C393" s="40"/>
      <c r="D393" s="40"/>
      <c r="E393" s="25"/>
      <c r="F393" s="90">
        <f t="shared" si="12"/>
        <v>0</v>
      </c>
      <c r="G393" s="90">
        <f t="shared" si="13"/>
        <v>0</v>
      </c>
      <c r="H393" s="25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</row>
    <row r="394" ht="15.75" customHeight="1" spans="1:20">
      <c r="A394" s="87">
        <v>2060103</v>
      </c>
      <c r="B394" s="88" t="s">
        <v>48</v>
      </c>
      <c r="C394" s="40"/>
      <c r="D394" s="40"/>
      <c r="E394" s="25"/>
      <c r="F394" s="90">
        <f t="shared" si="12"/>
        <v>0</v>
      </c>
      <c r="G394" s="90">
        <f t="shared" si="13"/>
        <v>0</v>
      </c>
      <c r="H394" s="25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</row>
    <row r="395" ht="15.75" customHeight="1" spans="1:20">
      <c r="A395" s="87">
        <v>2060199</v>
      </c>
      <c r="B395" s="88" t="s">
        <v>288</v>
      </c>
      <c r="C395" s="40">
        <v>50</v>
      </c>
      <c r="D395" s="40">
        <v>12</v>
      </c>
      <c r="E395" s="25">
        <v>0</v>
      </c>
      <c r="F395" s="90">
        <f t="shared" si="12"/>
        <v>0</v>
      </c>
      <c r="G395" s="90">
        <f t="shared" si="13"/>
        <v>0</v>
      </c>
      <c r="H395" s="25">
        <v>0</v>
      </c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</row>
    <row r="396" ht="15.75" customHeight="1" spans="1:20">
      <c r="A396" s="87">
        <v>20602</v>
      </c>
      <c r="B396" s="88" t="s">
        <v>289</v>
      </c>
      <c r="C396" s="36">
        <f>SUM(C397,C398,C399,C400,C401,C402,C403,C404)</f>
        <v>0</v>
      </c>
      <c r="D396" s="36">
        <f>SUM(D397,D398,D399,D400,D401,D402,D403,D404)</f>
        <v>0</v>
      </c>
      <c r="E396" s="36">
        <f>SUM(E397,E398,E399,E400,E401,E402,E403,E404)</f>
        <v>0</v>
      </c>
      <c r="F396" s="90">
        <f t="shared" si="12"/>
        <v>0</v>
      </c>
      <c r="G396" s="90">
        <f t="shared" si="13"/>
        <v>0</v>
      </c>
      <c r="H396" s="24">
        <f>SUM(H397,H398,H399,H400,H401,H402,H403,H404)</f>
        <v>0</v>
      </c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</row>
    <row r="397" ht="15.75" customHeight="1" spans="1:20">
      <c r="A397" s="87">
        <v>2060201</v>
      </c>
      <c r="B397" s="88" t="s">
        <v>290</v>
      </c>
      <c r="C397" s="40"/>
      <c r="D397" s="40"/>
      <c r="E397" s="40"/>
      <c r="F397" s="90">
        <f t="shared" si="12"/>
        <v>0</v>
      </c>
      <c r="G397" s="90">
        <f t="shared" si="13"/>
        <v>0</v>
      </c>
      <c r="H397" s="25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</row>
    <row r="398" ht="15.75" customHeight="1" spans="1:20">
      <c r="A398" s="87">
        <v>2060203</v>
      </c>
      <c r="B398" s="88" t="s">
        <v>291</v>
      </c>
      <c r="C398" s="40"/>
      <c r="D398" s="40"/>
      <c r="E398" s="25"/>
      <c r="F398" s="90">
        <f t="shared" si="12"/>
        <v>0</v>
      </c>
      <c r="G398" s="90">
        <f t="shared" si="13"/>
        <v>0</v>
      </c>
      <c r="H398" s="25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</row>
    <row r="399" ht="15.75" customHeight="1" spans="1:20">
      <c r="A399" s="87">
        <v>2060204</v>
      </c>
      <c r="B399" s="88" t="s">
        <v>292</v>
      </c>
      <c r="C399" s="40"/>
      <c r="D399" s="40"/>
      <c r="E399" s="25"/>
      <c r="F399" s="90">
        <f t="shared" si="12"/>
        <v>0</v>
      </c>
      <c r="G399" s="90">
        <f t="shared" si="13"/>
        <v>0</v>
      </c>
      <c r="H399" s="25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</row>
    <row r="400" ht="15.75" customHeight="1" spans="1:20">
      <c r="A400" s="87">
        <v>2060205</v>
      </c>
      <c r="B400" s="88" t="s">
        <v>293</v>
      </c>
      <c r="C400" s="40"/>
      <c r="D400" s="40"/>
      <c r="E400" s="25"/>
      <c r="F400" s="90">
        <f t="shared" si="12"/>
        <v>0</v>
      </c>
      <c r="G400" s="90">
        <f t="shared" si="13"/>
        <v>0</v>
      </c>
      <c r="H400" s="25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</row>
    <row r="401" ht="15.75" customHeight="1" spans="1:20">
      <c r="A401" s="87">
        <v>2060206</v>
      </c>
      <c r="B401" s="88" t="s">
        <v>294</v>
      </c>
      <c r="C401" s="40"/>
      <c r="D401" s="40"/>
      <c r="E401" s="25"/>
      <c r="F401" s="90">
        <f t="shared" si="12"/>
        <v>0</v>
      </c>
      <c r="G401" s="90">
        <f t="shared" si="13"/>
        <v>0</v>
      </c>
      <c r="H401" s="25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</row>
    <row r="402" ht="15.75" customHeight="1" spans="1:20">
      <c r="A402" s="87">
        <v>2060207</v>
      </c>
      <c r="B402" s="88" t="s">
        <v>295</v>
      </c>
      <c r="C402" s="40"/>
      <c r="D402" s="40"/>
      <c r="E402" s="25"/>
      <c r="F402" s="90">
        <f t="shared" si="12"/>
        <v>0</v>
      </c>
      <c r="G402" s="90">
        <f t="shared" si="13"/>
        <v>0</v>
      </c>
      <c r="H402" s="25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</row>
    <row r="403" ht="15.75" customHeight="1" spans="1:20">
      <c r="A403" s="87">
        <v>2060208</v>
      </c>
      <c r="B403" s="88" t="s">
        <v>296</v>
      </c>
      <c r="C403" s="40"/>
      <c r="D403" s="40"/>
      <c r="E403" s="25"/>
      <c r="F403" s="90">
        <f t="shared" si="12"/>
        <v>0</v>
      </c>
      <c r="G403" s="90">
        <f t="shared" si="13"/>
        <v>0</v>
      </c>
      <c r="H403" s="25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</row>
    <row r="404" ht="15.75" customHeight="1" spans="1:20">
      <c r="A404" s="87">
        <v>2060299</v>
      </c>
      <c r="B404" s="88" t="s">
        <v>297</v>
      </c>
      <c r="C404" s="40"/>
      <c r="D404" s="40"/>
      <c r="E404" s="25"/>
      <c r="F404" s="90">
        <f t="shared" si="12"/>
        <v>0</v>
      </c>
      <c r="G404" s="90">
        <f t="shared" si="13"/>
        <v>0</v>
      </c>
      <c r="H404" s="25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80"/>
    </row>
    <row r="405" ht="15.75" customHeight="1" spans="1:20">
      <c r="A405" s="87">
        <v>20603</v>
      </c>
      <c r="B405" s="88" t="s">
        <v>298</v>
      </c>
      <c r="C405" s="36">
        <f>SUM(C406,C407,C408,C409,C410)</f>
        <v>0</v>
      </c>
      <c r="D405" s="36">
        <f>SUM(D406,D407,D408,D409,D410)</f>
        <v>0</v>
      </c>
      <c r="E405" s="36">
        <f>SUM(E406,E407,E408,E409,E410)</f>
        <v>0</v>
      </c>
      <c r="F405" s="90">
        <f t="shared" si="12"/>
        <v>0</v>
      </c>
      <c r="G405" s="90">
        <f t="shared" si="13"/>
        <v>0</v>
      </c>
      <c r="H405" s="24">
        <f>SUM(H406,H407,H408,H409,H410)</f>
        <v>0</v>
      </c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</row>
    <row r="406" ht="15.75" customHeight="1" spans="1:20">
      <c r="A406" s="87">
        <v>2060301</v>
      </c>
      <c r="B406" s="88" t="s">
        <v>290</v>
      </c>
      <c r="C406" s="40"/>
      <c r="D406" s="40"/>
      <c r="E406" s="40"/>
      <c r="F406" s="90">
        <f t="shared" si="12"/>
        <v>0</v>
      </c>
      <c r="G406" s="90">
        <f t="shared" si="13"/>
        <v>0</v>
      </c>
      <c r="H406" s="25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80"/>
    </row>
    <row r="407" ht="15.75" customHeight="1" spans="1:20">
      <c r="A407" s="87">
        <v>2060302</v>
      </c>
      <c r="B407" s="88" t="s">
        <v>299</v>
      </c>
      <c r="C407" s="40"/>
      <c r="D407" s="40"/>
      <c r="E407" s="25"/>
      <c r="F407" s="90">
        <f t="shared" si="12"/>
        <v>0</v>
      </c>
      <c r="G407" s="90">
        <f t="shared" si="13"/>
        <v>0</v>
      </c>
      <c r="H407" s="25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80"/>
    </row>
    <row r="408" ht="15.75" customHeight="1" spans="1:20">
      <c r="A408" s="87">
        <v>2060303</v>
      </c>
      <c r="B408" s="88" t="s">
        <v>300</v>
      </c>
      <c r="C408" s="40"/>
      <c r="D408" s="40"/>
      <c r="E408" s="25"/>
      <c r="F408" s="90">
        <f t="shared" si="12"/>
        <v>0</v>
      </c>
      <c r="G408" s="90">
        <f t="shared" si="13"/>
        <v>0</v>
      </c>
      <c r="H408" s="25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80"/>
    </row>
    <row r="409" ht="15.75" customHeight="1" spans="1:20">
      <c r="A409" s="87">
        <v>2060304</v>
      </c>
      <c r="B409" s="88" t="s">
        <v>301</v>
      </c>
      <c r="C409" s="40"/>
      <c r="D409" s="40"/>
      <c r="E409" s="25"/>
      <c r="F409" s="90">
        <f t="shared" si="12"/>
        <v>0</v>
      </c>
      <c r="G409" s="90">
        <f t="shared" si="13"/>
        <v>0</v>
      </c>
      <c r="H409" s="25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80"/>
    </row>
    <row r="410" ht="15.75" customHeight="1" spans="1:20">
      <c r="A410" s="87">
        <v>2060399</v>
      </c>
      <c r="B410" s="88" t="s">
        <v>302</v>
      </c>
      <c r="C410" s="40"/>
      <c r="D410" s="40"/>
      <c r="E410" s="25"/>
      <c r="F410" s="90">
        <f t="shared" si="12"/>
        <v>0</v>
      </c>
      <c r="G410" s="90">
        <f t="shared" si="13"/>
        <v>0</v>
      </c>
      <c r="H410" s="25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0"/>
    </row>
    <row r="411" ht="15.75" customHeight="1" spans="1:20">
      <c r="A411" s="87">
        <v>20604</v>
      </c>
      <c r="B411" s="88" t="s">
        <v>303</v>
      </c>
      <c r="C411" s="36">
        <f>SUM(C412,C413,C414,C415)</f>
        <v>0</v>
      </c>
      <c r="D411" s="36">
        <f>SUM(D412,D413,D414,D415)</f>
        <v>0</v>
      </c>
      <c r="E411" s="36">
        <f>SUM(E412,E413,E414,E415)</f>
        <v>0</v>
      </c>
      <c r="F411" s="90">
        <f t="shared" si="12"/>
        <v>0</v>
      </c>
      <c r="G411" s="90">
        <f t="shared" si="13"/>
        <v>0</v>
      </c>
      <c r="H411" s="24">
        <f>SUM(H412,H413,H414,H415)</f>
        <v>0</v>
      </c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80"/>
    </row>
    <row r="412" ht="15.75" customHeight="1" spans="1:20">
      <c r="A412" s="87">
        <v>2060401</v>
      </c>
      <c r="B412" s="88" t="s">
        <v>290</v>
      </c>
      <c r="C412" s="40"/>
      <c r="D412" s="40"/>
      <c r="E412" s="40"/>
      <c r="F412" s="90">
        <f t="shared" si="12"/>
        <v>0</v>
      </c>
      <c r="G412" s="90">
        <f t="shared" si="13"/>
        <v>0</v>
      </c>
      <c r="H412" s="25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80"/>
    </row>
    <row r="413" ht="15.75" customHeight="1" spans="1:20">
      <c r="A413" s="87">
        <v>2060404</v>
      </c>
      <c r="B413" s="88" t="s">
        <v>304</v>
      </c>
      <c r="C413" s="40"/>
      <c r="D413" s="40"/>
      <c r="E413" s="25"/>
      <c r="F413" s="90">
        <f t="shared" si="12"/>
        <v>0</v>
      </c>
      <c r="G413" s="90">
        <f t="shared" si="13"/>
        <v>0</v>
      </c>
      <c r="H413" s="25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80"/>
    </row>
    <row r="414" ht="15.75" customHeight="1" spans="1:20">
      <c r="A414" s="87">
        <v>2060405</v>
      </c>
      <c r="B414" s="88" t="s">
        <v>305</v>
      </c>
      <c r="C414" s="40"/>
      <c r="D414" s="40"/>
      <c r="E414" s="25"/>
      <c r="F414" s="90">
        <f t="shared" si="12"/>
        <v>0</v>
      </c>
      <c r="G414" s="90">
        <f t="shared" si="13"/>
        <v>0</v>
      </c>
      <c r="H414" s="25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80"/>
    </row>
    <row r="415" ht="15.75" customHeight="1" spans="1:20">
      <c r="A415" s="87">
        <v>2060499</v>
      </c>
      <c r="B415" s="88" t="s">
        <v>306</v>
      </c>
      <c r="C415" s="40"/>
      <c r="D415" s="40"/>
      <c r="E415" s="25"/>
      <c r="F415" s="90">
        <f t="shared" si="12"/>
        <v>0</v>
      </c>
      <c r="G415" s="90">
        <f t="shared" si="13"/>
        <v>0</v>
      </c>
      <c r="H415" s="25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0"/>
    </row>
    <row r="416" ht="15.75" customHeight="1" spans="1:20">
      <c r="A416" s="87">
        <v>20605</v>
      </c>
      <c r="B416" s="88" t="s">
        <v>307</v>
      </c>
      <c r="C416" s="36">
        <f>SUM(C417,C418,C419,C420)</f>
        <v>0</v>
      </c>
      <c r="D416" s="36">
        <f>SUM(D417,D418,D419,D420)</f>
        <v>0</v>
      </c>
      <c r="E416" s="36">
        <f>SUM(E417,E418,E419,E420)</f>
        <v>0</v>
      </c>
      <c r="F416" s="90">
        <f t="shared" si="12"/>
        <v>0</v>
      </c>
      <c r="G416" s="90">
        <f t="shared" si="13"/>
        <v>0</v>
      </c>
      <c r="H416" s="24">
        <f>SUM(H417,H418,H419,H420)</f>
        <v>0</v>
      </c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80"/>
    </row>
    <row r="417" ht="15.75" customHeight="1" spans="1:20">
      <c r="A417" s="87">
        <v>2060501</v>
      </c>
      <c r="B417" s="88" t="s">
        <v>290</v>
      </c>
      <c r="C417" s="40"/>
      <c r="D417" s="40"/>
      <c r="E417" s="40"/>
      <c r="F417" s="90">
        <f t="shared" si="12"/>
        <v>0</v>
      </c>
      <c r="G417" s="90">
        <f t="shared" si="13"/>
        <v>0</v>
      </c>
      <c r="H417" s="25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80"/>
    </row>
    <row r="418" ht="15.75" customHeight="1" spans="1:20">
      <c r="A418" s="87">
        <v>2060502</v>
      </c>
      <c r="B418" s="88" t="s">
        <v>308</v>
      </c>
      <c r="C418" s="40"/>
      <c r="D418" s="40"/>
      <c r="E418" s="25"/>
      <c r="F418" s="90">
        <f t="shared" si="12"/>
        <v>0</v>
      </c>
      <c r="G418" s="90">
        <f t="shared" si="13"/>
        <v>0</v>
      </c>
      <c r="H418" s="25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80"/>
    </row>
    <row r="419" ht="15.75" customHeight="1" spans="1:20">
      <c r="A419" s="87">
        <v>2060503</v>
      </c>
      <c r="B419" s="88" t="s">
        <v>309</v>
      </c>
      <c r="C419" s="40"/>
      <c r="D419" s="40"/>
      <c r="E419" s="25"/>
      <c r="F419" s="90">
        <f t="shared" si="12"/>
        <v>0</v>
      </c>
      <c r="G419" s="90">
        <f t="shared" si="13"/>
        <v>0</v>
      </c>
      <c r="H419" s="25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80"/>
    </row>
    <row r="420" ht="15.75" customHeight="1" spans="1:20">
      <c r="A420" s="87">
        <v>2060599</v>
      </c>
      <c r="B420" s="88" t="s">
        <v>310</v>
      </c>
      <c r="C420" s="40"/>
      <c r="D420" s="40"/>
      <c r="E420" s="25"/>
      <c r="F420" s="90">
        <f t="shared" si="12"/>
        <v>0</v>
      </c>
      <c r="G420" s="90">
        <f t="shared" si="13"/>
        <v>0</v>
      </c>
      <c r="H420" s="25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80"/>
    </row>
    <row r="421" ht="15.75" customHeight="1" spans="1:20">
      <c r="A421" s="87">
        <v>20606</v>
      </c>
      <c r="B421" s="88" t="s">
        <v>311</v>
      </c>
      <c r="C421" s="36">
        <f>SUM(C422,C423,C424,C425)</f>
        <v>0</v>
      </c>
      <c r="D421" s="36">
        <f>SUM(D422,D423,D424,D425)</f>
        <v>0</v>
      </c>
      <c r="E421" s="36">
        <f>SUM(E422,E423,E424,E425)</f>
        <v>0</v>
      </c>
      <c r="F421" s="90">
        <f t="shared" si="12"/>
        <v>0</v>
      </c>
      <c r="G421" s="90">
        <f t="shared" si="13"/>
        <v>0</v>
      </c>
      <c r="H421" s="24">
        <f>SUM(H422,H423,H424,H425)</f>
        <v>0</v>
      </c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80"/>
    </row>
    <row r="422" ht="15.75" customHeight="1" spans="1:20">
      <c r="A422" s="87">
        <v>2060601</v>
      </c>
      <c r="B422" s="88" t="s">
        <v>312</v>
      </c>
      <c r="C422" s="40"/>
      <c r="D422" s="40"/>
      <c r="E422" s="40"/>
      <c r="F422" s="90">
        <f t="shared" si="12"/>
        <v>0</v>
      </c>
      <c r="G422" s="90">
        <f t="shared" si="13"/>
        <v>0</v>
      </c>
      <c r="H422" s="25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80"/>
    </row>
    <row r="423" ht="15.75" customHeight="1" spans="1:20">
      <c r="A423" s="87">
        <v>2060602</v>
      </c>
      <c r="B423" s="88" t="s">
        <v>313</v>
      </c>
      <c r="C423" s="40"/>
      <c r="D423" s="40"/>
      <c r="E423" s="25"/>
      <c r="F423" s="90">
        <f t="shared" si="12"/>
        <v>0</v>
      </c>
      <c r="G423" s="90">
        <f t="shared" si="13"/>
        <v>0</v>
      </c>
      <c r="H423" s="25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</row>
    <row r="424" ht="15.75" customHeight="1" spans="1:20">
      <c r="A424" s="87">
        <v>2060603</v>
      </c>
      <c r="B424" s="88" t="s">
        <v>314</v>
      </c>
      <c r="C424" s="40"/>
      <c r="D424" s="40"/>
      <c r="E424" s="25"/>
      <c r="F424" s="90">
        <f t="shared" si="12"/>
        <v>0</v>
      </c>
      <c r="G424" s="90">
        <f t="shared" si="13"/>
        <v>0</v>
      </c>
      <c r="H424" s="25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</row>
    <row r="425" ht="15.75" customHeight="1" spans="1:20">
      <c r="A425" s="87">
        <v>2060699</v>
      </c>
      <c r="B425" s="88" t="s">
        <v>315</v>
      </c>
      <c r="C425" s="40"/>
      <c r="D425" s="40"/>
      <c r="E425" s="25"/>
      <c r="F425" s="90">
        <f t="shared" si="12"/>
        <v>0</v>
      </c>
      <c r="G425" s="90">
        <f t="shared" si="13"/>
        <v>0</v>
      </c>
      <c r="H425" s="25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80"/>
    </row>
    <row r="426" ht="15.75" customHeight="1" spans="1:20">
      <c r="A426" s="87">
        <v>20607</v>
      </c>
      <c r="B426" s="88" t="s">
        <v>316</v>
      </c>
      <c r="C426" s="36">
        <f>SUM(C427,C428,C429,C430,C431,C432)</f>
        <v>0</v>
      </c>
      <c r="D426" s="36">
        <f>SUM(D427,D428,D429,D430,D431,D432)</f>
        <v>3</v>
      </c>
      <c r="E426" s="36">
        <f>SUM(E427,E428,E429,E430,E431,E432)</f>
        <v>0</v>
      </c>
      <c r="F426" s="90">
        <f t="shared" si="12"/>
        <v>0</v>
      </c>
      <c r="G426" s="90">
        <f t="shared" si="13"/>
        <v>0</v>
      </c>
      <c r="H426" s="24">
        <f>SUM(H427,H428,H429,H430,H431,H432)</f>
        <v>0</v>
      </c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</row>
    <row r="427" ht="15.75" customHeight="1" spans="1:20">
      <c r="A427" s="87">
        <v>2060701</v>
      </c>
      <c r="B427" s="88" t="s">
        <v>290</v>
      </c>
      <c r="C427" s="40"/>
      <c r="D427" s="40"/>
      <c r="E427" s="40"/>
      <c r="F427" s="90">
        <f t="shared" si="12"/>
        <v>0</v>
      </c>
      <c r="G427" s="90">
        <f t="shared" si="13"/>
        <v>0</v>
      </c>
      <c r="H427" s="25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</row>
    <row r="428" ht="15.75" customHeight="1" spans="1:20">
      <c r="A428" s="87">
        <v>2060702</v>
      </c>
      <c r="B428" s="88" t="s">
        <v>317</v>
      </c>
      <c r="C428" s="40"/>
      <c r="D428" s="40">
        <v>3</v>
      </c>
      <c r="E428" s="25">
        <v>0</v>
      </c>
      <c r="F428" s="90">
        <f t="shared" si="12"/>
        <v>0</v>
      </c>
      <c r="G428" s="90">
        <f t="shared" si="13"/>
        <v>0</v>
      </c>
      <c r="H428" s="25">
        <v>0</v>
      </c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</row>
    <row r="429" ht="15.75" customHeight="1" spans="1:20">
      <c r="A429" s="87">
        <v>2060703</v>
      </c>
      <c r="B429" s="88" t="s">
        <v>318</v>
      </c>
      <c r="C429" s="40"/>
      <c r="D429" s="40"/>
      <c r="E429" s="25"/>
      <c r="F429" s="90">
        <f t="shared" si="12"/>
        <v>0</v>
      </c>
      <c r="G429" s="90">
        <f t="shared" si="13"/>
        <v>0</v>
      </c>
      <c r="H429" s="25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</row>
    <row r="430" ht="15.75" customHeight="1" spans="1:20">
      <c r="A430" s="87">
        <v>2060704</v>
      </c>
      <c r="B430" s="88" t="s">
        <v>319</v>
      </c>
      <c r="C430" s="40"/>
      <c r="D430" s="40"/>
      <c r="E430" s="25"/>
      <c r="F430" s="90">
        <f t="shared" si="12"/>
        <v>0</v>
      </c>
      <c r="G430" s="90">
        <f t="shared" si="13"/>
        <v>0</v>
      </c>
      <c r="H430" s="25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</row>
    <row r="431" ht="15.75" customHeight="1" spans="1:20">
      <c r="A431" s="87">
        <v>2060705</v>
      </c>
      <c r="B431" s="88" t="s">
        <v>320</v>
      </c>
      <c r="C431" s="40"/>
      <c r="D431" s="40"/>
      <c r="E431" s="25"/>
      <c r="F431" s="90">
        <f t="shared" si="12"/>
        <v>0</v>
      </c>
      <c r="G431" s="90">
        <f t="shared" si="13"/>
        <v>0</v>
      </c>
      <c r="H431" s="25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</row>
    <row r="432" ht="15.75" customHeight="1" spans="1:20">
      <c r="A432" s="87">
        <v>2060799</v>
      </c>
      <c r="B432" s="88" t="s">
        <v>321</v>
      </c>
      <c r="C432" s="40"/>
      <c r="D432" s="40"/>
      <c r="E432" s="25"/>
      <c r="F432" s="90">
        <f t="shared" si="12"/>
        <v>0</v>
      </c>
      <c r="G432" s="90">
        <f t="shared" si="13"/>
        <v>0</v>
      </c>
      <c r="H432" s="25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</row>
    <row r="433" ht="15.75" customHeight="1" spans="1:20">
      <c r="A433" s="87">
        <v>20608</v>
      </c>
      <c r="B433" s="88" t="s">
        <v>322</v>
      </c>
      <c r="C433" s="36">
        <f>SUM(C434,C435,C436)</f>
        <v>0</v>
      </c>
      <c r="D433" s="36">
        <f>SUM(D434,D435,D436)</f>
        <v>0</v>
      </c>
      <c r="E433" s="36">
        <f>SUM(E434,E435,E436)</f>
        <v>0</v>
      </c>
      <c r="F433" s="90">
        <f t="shared" si="12"/>
        <v>0</v>
      </c>
      <c r="G433" s="90">
        <f t="shared" si="13"/>
        <v>0</v>
      </c>
      <c r="H433" s="24">
        <f>SUM(H434,H435,H436)</f>
        <v>0</v>
      </c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</row>
    <row r="434" ht="15.75" customHeight="1" spans="1:20">
      <c r="A434" s="87">
        <v>2060801</v>
      </c>
      <c r="B434" s="88" t="s">
        <v>323</v>
      </c>
      <c r="C434" s="40"/>
      <c r="D434" s="40"/>
      <c r="E434" s="40"/>
      <c r="F434" s="90">
        <f t="shared" si="12"/>
        <v>0</v>
      </c>
      <c r="G434" s="90">
        <f t="shared" si="13"/>
        <v>0</v>
      </c>
      <c r="H434" s="25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</row>
    <row r="435" ht="15.75" customHeight="1" spans="1:20">
      <c r="A435" s="87">
        <v>2060802</v>
      </c>
      <c r="B435" s="88" t="s">
        <v>324</v>
      </c>
      <c r="C435" s="40"/>
      <c r="D435" s="40"/>
      <c r="E435" s="40"/>
      <c r="F435" s="90">
        <f t="shared" si="12"/>
        <v>0</v>
      </c>
      <c r="G435" s="90">
        <f t="shared" si="13"/>
        <v>0</v>
      </c>
      <c r="H435" s="25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</row>
    <row r="436" ht="15.75" customHeight="1" spans="1:20">
      <c r="A436" s="87">
        <v>2060899</v>
      </c>
      <c r="B436" s="88" t="s">
        <v>325</v>
      </c>
      <c r="C436" s="40"/>
      <c r="D436" s="40"/>
      <c r="E436" s="40"/>
      <c r="F436" s="90">
        <f t="shared" si="12"/>
        <v>0</v>
      </c>
      <c r="G436" s="90">
        <f t="shared" si="13"/>
        <v>0</v>
      </c>
      <c r="H436" s="25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</row>
    <row r="437" ht="15.75" customHeight="1" spans="1:20">
      <c r="A437" s="87">
        <v>20609</v>
      </c>
      <c r="B437" s="88" t="s">
        <v>326</v>
      </c>
      <c r="C437" s="36">
        <f>SUM(C438,C439,C440)</f>
        <v>0</v>
      </c>
      <c r="D437" s="36">
        <f>SUM(D438,D439,D440)</f>
        <v>0</v>
      </c>
      <c r="E437" s="36">
        <f>SUM(E438,E439,E440)</f>
        <v>0</v>
      </c>
      <c r="F437" s="90">
        <f t="shared" si="12"/>
        <v>0</v>
      </c>
      <c r="G437" s="90">
        <f t="shared" si="13"/>
        <v>0</v>
      </c>
      <c r="H437" s="24">
        <f>SUM(H438,H439,H440)</f>
        <v>0</v>
      </c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</row>
    <row r="438" ht="15.75" customHeight="1" spans="1:20">
      <c r="A438" s="87">
        <v>2060901</v>
      </c>
      <c r="B438" s="88" t="s">
        <v>327</v>
      </c>
      <c r="C438" s="40"/>
      <c r="D438" s="40"/>
      <c r="E438" s="40"/>
      <c r="F438" s="90">
        <f t="shared" si="12"/>
        <v>0</v>
      </c>
      <c r="G438" s="90">
        <f t="shared" si="13"/>
        <v>0</v>
      </c>
      <c r="H438" s="25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</row>
    <row r="439" ht="15.75" customHeight="1" spans="1:20">
      <c r="A439" s="87">
        <v>2060902</v>
      </c>
      <c r="B439" s="88" t="s">
        <v>328</v>
      </c>
      <c r="C439" s="40"/>
      <c r="D439" s="40"/>
      <c r="E439" s="40"/>
      <c r="F439" s="90">
        <f t="shared" si="12"/>
        <v>0</v>
      </c>
      <c r="G439" s="90">
        <f t="shared" si="13"/>
        <v>0</v>
      </c>
      <c r="H439" s="25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</row>
    <row r="440" ht="15.75" customHeight="1" spans="1:20">
      <c r="A440" s="87">
        <v>2060999</v>
      </c>
      <c r="B440" s="88" t="s">
        <v>329</v>
      </c>
      <c r="C440" s="40"/>
      <c r="D440" s="40"/>
      <c r="E440" s="40"/>
      <c r="F440" s="90">
        <f t="shared" si="12"/>
        <v>0</v>
      </c>
      <c r="G440" s="90">
        <f t="shared" si="13"/>
        <v>0</v>
      </c>
      <c r="H440" s="25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</row>
    <row r="441" ht="15.75" customHeight="1" spans="1:20">
      <c r="A441" s="87">
        <v>20699</v>
      </c>
      <c r="B441" s="88" t="s">
        <v>330</v>
      </c>
      <c r="C441" s="36">
        <f>SUM(C442,C443,C444,C445)</f>
        <v>0</v>
      </c>
      <c r="D441" s="36">
        <f>SUM(D442,D443,D444,D445)</f>
        <v>0</v>
      </c>
      <c r="E441" s="36">
        <f>SUM(E442,E443,E444,E445)</f>
        <v>0</v>
      </c>
      <c r="F441" s="90">
        <f t="shared" si="12"/>
        <v>0</v>
      </c>
      <c r="G441" s="90">
        <f t="shared" si="13"/>
        <v>0</v>
      </c>
      <c r="H441" s="24">
        <f>SUM(H442,H443,H444,H445)</f>
        <v>0</v>
      </c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</row>
    <row r="442" ht="15.75" customHeight="1" spans="1:20">
      <c r="A442" s="87">
        <v>2069901</v>
      </c>
      <c r="B442" s="88" t="s">
        <v>331</v>
      </c>
      <c r="C442" s="40"/>
      <c r="D442" s="40"/>
      <c r="E442" s="40"/>
      <c r="F442" s="90">
        <f t="shared" si="12"/>
        <v>0</v>
      </c>
      <c r="G442" s="90">
        <f t="shared" si="13"/>
        <v>0</v>
      </c>
      <c r="H442" s="25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</row>
    <row r="443" ht="15.75" customHeight="1" spans="1:20">
      <c r="A443" s="87">
        <v>2069902</v>
      </c>
      <c r="B443" s="88" t="s">
        <v>332</v>
      </c>
      <c r="C443" s="40"/>
      <c r="D443" s="40"/>
      <c r="E443" s="25"/>
      <c r="F443" s="90">
        <f t="shared" si="12"/>
        <v>0</v>
      </c>
      <c r="G443" s="90">
        <f t="shared" si="13"/>
        <v>0</v>
      </c>
      <c r="H443" s="25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</row>
    <row r="444" ht="15.75" customHeight="1" spans="1:20">
      <c r="A444" s="87">
        <v>2069903</v>
      </c>
      <c r="B444" s="88" t="s">
        <v>333</v>
      </c>
      <c r="C444" s="40"/>
      <c r="D444" s="40"/>
      <c r="E444" s="25"/>
      <c r="F444" s="90">
        <f t="shared" si="12"/>
        <v>0</v>
      </c>
      <c r="G444" s="90">
        <f t="shared" si="13"/>
        <v>0</v>
      </c>
      <c r="H444" s="25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80"/>
    </row>
    <row r="445" ht="15.75" customHeight="1" spans="1:20">
      <c r="A445" s="87">
        <v>2069999</v>
      </c>
      <c r="B445" s="88" t="s">
        <v>334</v>
      </c>
      <c r="C445" s="40">
        <v>0</v>
      </c>
      <c r="D445" s="40"/>
      <c r="E445" s="25"/>
      <c r="F445" s="90">
        <f t="shared" si="12"/>
        <v>0</v>
      </c>
      <c r="G445" s="90">
        <f t="shared" si="13"/>
        <v>0</v>
      </c>
      <c r="H445" s="25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80"/>
    </row>
    <row r="446" ht="15.75" customHeight="1" spans="1:20">
      <c r="A446" s="87">
        <v>207</v>
      </c>
      <c r="B446" s="88" t="s">
        <v>335</v>
      </c>
      <c r="C446" s="36">
        <f>SUM(C447,C463,C471,C482,C491,C499)</f>
        <v>10318</v>
      </c>
      <c r="D446" s="36">
        <f>SUM(D447,D463,D471,D482,D491,D499)</f>
        <v>3426</v>
      </c>
      <c r="E446" s="36">
        <f>SUM(E447,E463,E471,E482,E491,E499)</f>
        <v>2604</v>
      </c>
      <c r="F446" s="90">
        <f t="shared" si="12"/>
        <v>0.252374491180461</v>
      </c>
      <c r="G446" s="90">
        <f t="shared" si="13"/>
        <v>0.760070052539405</v>
      </c>
      <c r="H446" s="24">
        <f>SUM(H447,H463,H471,H482,H491,H499)</f>
        <v>2604</v>
      </c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80"/>
    </row>
    <row r="447" ht="15.75" customHeight="1" spans="1:20">
      <c r="A447" s="87">
        <v>20701</v>
      </c>
      <c r="B447" s="88" t="s">
        <v>336</v>
      </c>
      <c r="C447" s="36">
        <f>SUM(C448,C449,C450,C451,C452,C453,C454,C455,C456,C457,C458,C459,C460,C461,C462)</f>
        <v>9188</v>
      </c>
      <c r="D447" s="36">
        <f>SUM(D448,D449,D450,D451,D452,D453,D454,D455,D456,D457,D458,D459,D460,D461,D462)</f>
        <v>2240</v>
      </c>
      <c r="E447" s="36">
        <f>SUM(E448,E449,E450,E451,E452,E453,E454,E455,E456,E457,E458,E459,E460,E461,E462)</f>
        <v>1207</v>
      </c>
      <c r="F447" s="90">
        <f t="shared" si="12"/>
        <v>0.13136700043535</v>
      </c>
      <c r="G447" s="90">
        <f t="shared" si="13"/>
        <v>0.538839285714286</v>
      </c>
      <c r="H447" s="24">
        <f>SUM(H448,H449,H450,H451,H452,H453,H454,H455,H456,H457,H458,H459,H460,H461,H462)</f>
        <v>1207</v>
      </c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80"/>
    </row>
    <row r="448" ht="15.75" customHeight="1" spans="1:20">
      <c r="A448" s="87">
        <v>2070101</v>
      </c>
      <c r="B448" s="88" t="s">
        <v>46</v>
      </c>
      <c r="C448" s="40">
        <v>8270</v>
      </c>
      <c r="D448" s="40">
        <v>137</v>
      </c>
      <c r="E448" s="40">
        <v>160</v>
      </c>
      <c r="F448" s="90">
        <f t="shared" si="12"/>
        <v>0.0193470374848851</v>
      </c>
      <c r="G448" s="90">
        <f t="shared" si="13"/>
        <v>1.16788321167883</v>
      </c>
      <c r="H448" s="25">
        <v>160</v>
      </c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80"/>
    </row>
    <row r="449" ht="15.75" customHeight="1" spans="1:20">
      <c r="A449" s="87">
        <v>2070102</v>
      </c>
      <c r="B449" s="88" t="s">
        <v>47</v>
      </c>
      <c r="C449" s="40"/>
      <c r="D449" s="40"/>
      <c r="E449" s="25"/>
      <c r="F449" s="90">
        <f t="shared" si="12"/>
        <v>0</v>
      </c>
      <c r="G449" s="90">
        <f t="shared" si="13"/>
        <v>0</v>
      </c>
      <c r="H449" s="25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80"/>
    </row>
    <row r="450" ht="15.75" customHeight="1" spans="1:20">
      <c r="A450" s="87">
        <v>2070103</v>
      </c>
      <c r="B450" s="88" t="s">
        <v>48</v>
      </c>
      <c r="C450" s="40"/>
      <c r="D450" s="40"/>
      <c r="E450" s="25"/>
      <c r="F450" s="90">
        <f t="shared" si="12"/>
        <v>0</v>
      </c>
      <c r="G450" s="90">
        <f t="shared" si="13"/>
        <v>0</v>
      </c>
      <c r="H450" s="25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80"/>
    </row>
    <row r="451" ht="15.75" customHeight="1" spans="1:20">
      <c r="A451" s="87">
        <v>2070104</v>
      </c>
      <c r="B451" s="88" t="s">
        <v>337</v>
      </c>
      <c r="C451" s="40">
        <v>170</v>
      </c>
      <c r="D451" s="40">
        <v>185</v>
      </c>
      <c r="E451" s="25">
        <v>174</v>
      </c>
      <c r="F451" s="90">
        <f t="shared" si="12"/>
        <v>1.02352941176471</v>
      </c>
      <c r="G451" s="90">
        <f t="shared" si="13"/>
        <v>0.940540540540541</v>
      </c>
      <c r="H451" s="25">
        <v>174</v>
      </c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80"/>
    </row>
    <row r="452" ht="15.75" customHeight="1" spans="1:20">
      <c r="A452" s="87">
        <v>2070105</v>
      </c>
      <c r="B452" s="88" t="s">
        <v>338</v>
      </c>
      <c r="C452" s="40"/>
      <c r="D452" s="40"/>
      <c r="E452" s="25"/>
      <c r="F452" s="90">
        <f t="shared" si="12"/>
        <v>0</v>
      </c>
      <c r="G452" s="90">
        <f t="shared" si="13"/>
        <v>0</v>
      </c>
      <c r="H452" s="25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80"/>
    </row>
    <row r="453" ht="15.75" customHeight="1" spans="1:20">
      <c r="A453" s="87">
        <v>2070106</v>
      </c>
      <c r="B453" s="88" t="s">
        <v>339</v>
      </c>
      <c r="C453" s="40"/>
      <c r="D453" s="40"/>
      <c r="E453" s="25"/>
      <c r="F453" s="90">
        <f t="shared" si="12"/>
        <v>0</v>
      </c>
      <c r="G453" s="90">
        <f t="shared" si="13"/>
        <v>0</v>
      </c>
      <c r="H453" s="25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80"/>
    </row>
    <row r="454" ht="15.75" customHeight="1" spans="1:20">
      <c r="A454" s="87">
        <v>2070107</v>
      </c>
      <c r="B454" s="88" t="s">
        <v>340</v>
      </c>
      <c r="C454" s="40">
        <v>329</v>
      </c>
      <c r="D454" s="40">
        <v>227</v>
      </c>
      <c r="E454" s="25">
        <v>225</v>
      </c>
      <c r="F454" s="90">
        <f t="shared" ref="F454:F517" si="14">IFERROR(E454/C454,0)</f>
        <v>0.683890577507599</v>
      </c>
      <c r="G454" s="90">
        <f t="shared" ref="G454:G517" si="15">IFERROR(E454/D454,0)</f>
        <v>0.991189427312775</v>
      </c>
      <c r="H454" s="25">
        <v>225</v>
      </c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80"/>
    </row>
    <row r="455" ht="15.75" customHeight="1" spans="1:20">
      <c r="A455" s="87">
        <v>2070108</v>
      </c>
      <c r="B455" s="88" t="s">
        <v>341</v>
      </c>
      <c r="C455" s="40"/>
      <c r="D455" s="40"/>
      <c r="E455" s="25"/>
      <c r="F455" s="90">
        <f t="shared" si="14"/>
        <v>0</v>
      </c>
      <c r="G455" s="90">
        <f t="shared" si="15"/>
        <v>0</v>
      </c>
      <c r="H455" s="25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80"/>
    </row>
    <row r="456" ht="15.75" customHeight="1" spans="1:20">
      <c r="A456" s="87">
        <v>2070109</v>
      </c>
      <c r="B456" s="88" t="s">
        <v>342</v>
      </c>
      <c r="C456" s="40">
        <v>177</v>
      </c>
      <c r="D456" s="40">
        <v>281</v>
      </c>
      <c r="E456" s="25">
        <v>181</v>
      </c>
      <c r="F456" s="90">
        <f t="shared" si="14"/>
        <v>1.0225988700565</v>
      </c>
      <c r="G456" s="90">
        <f t="shared" si="15"/>
        <v>0.644128113879004</v>
      </c>
      <c r="H456" s="25">
        <v>181</v>
      </c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80"/>
    </row>
    <row r="457" ht="15.75" customHeight="1" spans="1:20">
      <c r="A457" s="87">
        <v>2070110</v>
      </c>
      <c r="B457" s="88" t="s">
        <v>343</v>
      </c>
      <c r="C457" s="40"/>
      <c r="D457" s="40"/>
      <c r="E457" s="25"/>
      <c r="F457" s="90">
        <f t="shared" si="14"/>
        <v>0</v>
      </c>
      <c r="G457" s="90">
        <f t="shared" si="15"/>
        <v>0</v>
      </c>
      <c r="H457" s="25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80"/>
    </row>
    <row r="458" ht="15.75" customHeight="1" spans="1:20">
      <c r="A458" s="87">
        <v>2070111</v>
      </c>
      <c r="B458" s="88" t="s">
        <v>344</v>
      </c>
      <c r="C458" s="40"/>
      <c r="D458" s="40"/>
      <c r="E458" s="25">
        <v>0</v>
      </c>
      <c r="F458" s="90">
        <f t="shared" si="14"/>
        <v>0</v>
      </c>
      <c r="G458" s="90">
        <f t="shared" si="15"/>
        <v>0</v>
      </c>
      <c r="H458" s="25">
        <v>0</v>
      </c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80"/>
    </row>
    <row r="459" ht="15.75" customHeight="1" spans="1:20">
      <c r="A459" s="87">
        <v>2070112</v>
      </c>
      <c r="B459" s="88" t="s">
        <v>345</v>
      </c>
      <c r="C459" s="40">
        <v>111</v>
      </c>
      <c r="D459" s="40">
        <v>95</v>
      </c>
      <c r="E459" s="25">
        <v>119</v>
      </c>
      <c r="F459" s="90">
        <f t="shared" si="14"/>
        <v>1.07207207207207</v>
      </c>
      <c r="G459" s="90">
        <f t="shared" si="15"/>
        <v>1.25263157894737</v>
      </c>
      <c r="H459" s="25">
        <v>119</v>
      </c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80"/>
    </row>
    <row r="460" ht="15.75" customHeight="1" spans="1:20">
      <c r="A460" s="87">
        <v>2070113</v>
      </c>
      <c r="B460" s="88" t="s">
        <v>346</v>
      </c>
      <c r="C460" s="40">
        <v>50</v>
      </c>
      <c r="D460" s="40">
        <v>28</v>
      </c>
      <c r="E460" s="25">
        <v>30</v>
      </c>
      <c r="F460" s="90">
        <f t="shared" si="14"/>
        <v>0.6</v>
      </c>
      <c r="G460" s="90">
        <f t="shared" si="15"/>
        <v>1.07142857142857</v>
      </c>
      <c r="H460" s="25">
        <v>30</v>
      </c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80"/>
    </row>
    <row r="461" ht="15.75" customHeight="1" spans="1:20">
      <c r="A461" s="87">
        <v>2070114</v>
      </c>
      <c r="B461" s="88" t="s">
        <v>347</v>
      </c>
      <c r="C461" s="40">
        <v>35</v>
      </c>
      <c r="D461" s="40">
        <v>924</v>
      </c>
      <c r="E461" s="25">
        <v>20</v>
      </c>
      <c r="F461" s="90">
        <f t="shared" si="14"/>
        <v>0.571428571428571</v>
      </c>
      <c r="G461" s="90">
        <f t="shared" si="15"/>
        <v>0.0216450216450216</v>
      </c>
      <c r="H461" s="25">
        <v>20</v>
      </c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80"/>
    </row>
    <row r="462" ht="15.75" customHeight="1" spans="1:20">
      <c r="A462" s="87">
        <v>2070199</v>
      </c>
      <c r="B462" s="88" t="s">
        <v>348</v>
      </c>
      <c r="C462" s="40">
        <v>46</v>
      </c>
      <c r="D462" s="40">
        <v>363</v>
      </c>
      <c r="E462" s="25">
        <v>298</v>
      </c>
      <c r="F462" s="90">
        <f t="shared" si="14"/>
        <v>6.47826086956522</v>
      </c>
      <c r="G462" s="90">
        <f t="shared" si="15"/>
        <v>0.820936639118457</v>
      </c>
      <c r="H462" s="25">
        <v>298</v>
      </c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80"/>
    </row>
    <row r="463" ht="15.75" customHeight="1" spans="1:20">
      <c r="A463" s="87">
        <v>20702</v>
      </c>
      <c r="B463" s="88" t="s">
        <v>349</v>
      </c>
      <c r="C463" s="36">
        <f>SUM(C464,C465,C466,C467,C468,C469,C470)</f>
        <v>196</v>
      </c>
      <c r="D463" s="36">
        <f>SUM(D464,D465,D466,D467,D468,D469,D470)</f>
        <v>197</v>
      </c>
      <c r="E463" s="36">
        <f>SUM(E464,E465,E466,E467,E468,E469,E470)</f>
        <v>203</v>
      </c>
      <c r="F463" s="90">
        <f t="shared" si="14"/>
        <v>1.03571428571429</v>
      </c>
      <c r="G463" s="90">
        <f t="shared" si="15"/>
        <v>1.03045685279188</v>
      </c>
      <c r="H463" s="24">
        <f>SUM(H464,H465,H466,H467,H468,H469,H470)</f>
        <v>203</v>
      </c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T463" s="80"/>
    </row>
    <row r="464" ht="15.75" customHeight="1" spans="1:20">
      <c r="A464" s="87">
        <v>2070201</v>
      </c>
      <c r="B464" s="88" t="s">
        <v>46</v>
      </c>
      <c r="C464" s="40"/>
      <c r="D464" s="40"/>
      <c r="E464" s="40"/>
      <c r="F464" s="90">
        <f t="shared" si="14"/>
        <v>0</v>
      </c>
      <c r="G464" s="90">
        <f t="shared" si="15"/>
        <v>0</v>
      </c>
      <c r="H464" s="25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80"/>
    </row>
    <row r="465" ht="15.75" customHeight="1" spans="1:20">
      <c r="A465" s="87">
        <v>2070202</v>
      </c>
      <c r="B465" s="88" t="s">
        <v>47</v>
      </c>
      <c r="C465" s="40"/>
      <c r="D465" s="40"/>
      <c r="E465" s="25"/>
      <c r="F465" s="90">
        <f t="shared" si="14"/>
        <v>0</v>
      </c>
      <c r="G465" s="90">
        <f t="shared" si="15"/>
        <v>0</v>
      </c>
      <c r="H465" s="25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80"/>
    </row>
    <row r="466" ht="15.75" customHeight="1" spans="1:20">
      <c r="A466" s="87">
        <v>2070203</v>
      </c>
      <c r="B466" s="88" t="s">
        <v>48</v>
      </c>
      <c r="C466" s="40"/>
      <c r="D466" s="40"/>
      <c r="E466" s="25"/>
      <c r="F466" s="90">
        <f t="shared" si="14"/>
        <v>0</v>
      </c>
      <c r="G466" s="90">
        <f t="shared" si="15"/>
        <v>0</v>
      </c>
      <c r="H466" s="25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80"/>
    </row>
    <row r="467" ht="15.75" customHeight="1" spans="1:20">
      <c r="A467" s="87">
        <v>2070204</v>
      </c>
      <c r="B467" s="88" t="s">
        <v>350</v>
      </c>
      <c r="C467" s="40">
        <v>196</v>
      </c>
      <c r="D467" s="40">
        <v>197</v>
      </c>
      <c r="E467" s="25">
        <v>203</v>
      </c>
      <c r="F467" s="90">
        <f t="shared" si="14"/>
        <v>1.03571428571429</v>
      </c>
      <c r="G467" s="90">
        <f t="shared" si="15"/>
        <v>1.03045685279188</v>
      </c>
      <c r="H467" s="25">
        <v>203</v>
      </c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80"/>
    </row>
    <row r="468" ht="15.75" customHeight="1" spans="1:20">
      <c r="A468" s="87">
        <v>2070205</v>
      </c>
      <c r="B468" s="88" t="s">
        <v>351</v>
      </c>
      <c r="C468" s="40"/>
      <c r="D468" s="40"/>
      <c r="E468" s="25"/>
      <c r="F468" s="90">
        <f t="shared" si="14"/>
        <v>0</v>
      </c>
      <c r="G468" s="90">
        <f t="shared" si="15"/>
        <v>0</v>
      </c>
      <c r="H468" s="25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80"/>
    </row>
    <row r="469" ht="15.75" customHeight="1" spans="1:20">
      <c r="A469" s="87">
        <v>2070206</v>
      </c>
      <c r="B469" s="88" t="s">
        <v>352</v>
      </c>
      <c r="C469" s="40"/>
      <c r="D469" s="40"/>
      <c r="E469" s="25"/>
      <c r="F469" s="90">
        <f t="shared" si="14"/>
        <v>0</v>
      </c>
      <c r="G469" s="90">
        <f t="shared" si="15"/>
        <v>0</v>
      </c>
      <c r="H469" s="25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80"/>
    </row>
    <row r="470" ht="15.75" customHeight="1" spans="1:20">
      <c r="A470" s="87">
        <v>2070299</v>
      </c>
      <c r="B470" s="88" t="s">
        <v>353</v>
      </c>
      <c r="C470" s="40"/>
      <c r="D470" s="40"/>
      <c r="E470" s="25"/>
      <c r="F470" s="90">
        <f t="shared" si="14"/>
        <v>0</v>
      </c>
      <c r="G470" s="90">
        <f t="shared" si="15"/>
        <v>0</v>
      </c>
      <c r="H470" s="25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T470" s="80"/>
    </row>
    <row r="471" ht="15.75" customHeight="1" spans="1:20">
      <c r="A471" s="87">
        <v>20703</v>
      </c>
      <c r="B471" s="88" t="s">
        <v>354</v>
      </c>
      <c r="C471" s="36">
        <f>SUM(C472,C473,C474,C475,C476,C477,C478,C479,C480,C481)</f>
        <v>212</v>
      </c>
      <c r="D471" s="36">
        <f>SUM(D472,D473,D474,D475,D476,D477,D478,D479,D480,D481)</f>
        <v>170</v>
      </c>
      <c r="E471" s="36">
        <f>SUM(E472,E473,E474,E475,E476,E477,E478,E479,E480,E481)</f>
        <v>185</v>
      </c>
      <c r="F471" s="90">
        <f t="shared" si="14"/>
        <v>0.872641509433962</v>
      </c>
      <c r="G471" s="90">
        <f t="shared" si="15"/>
        <v>1.08823529411765</v>
      </c>
      <c r="H471" s="24">
        <f>SUM(H472,H473,H474,H475,H476,H477,H478,H479,H480,H481)</f>
        <v>185</v>
      </c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80"/>
    </row>
    <row r="472" ht="15.75" customHeight="1" spans="1:20">
      <c r="A472" s="87">
        <v>2070301</v>
      </c>
      <c r="B472" s="88" t="s">
        <v>46</v>
      </c>
      <c r="C472" s="40"/>
      <c r="D472" s="40"/>
      <c r="E472" s="40"/>
      <c r="F472" s="90">
        <f t="shared" si="14"/>
        <v>0</v>
      </c>
      <c r="G472" s="90">
        <f t="shared" si="15"/>
        <v>0</v>
      </c>
      <c r="H472" s="25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80"/>
    </row>
    <row r="473" ht="15.75" customHeight="1" spans="1:20">
      <c r="A473" s="87">
        <v>2070302</v>
      </c>
      <c r="B473" s="88" t="s">
        <v>47</v>
      </c>
      <c r="C473" s="40"/>
      <c r="D473" s="40"/>
      <c r="E473" s="25"/>
      <c r="F473" s="90">
        <f t="shared" si="14"/>
        <v>0</v>
      </c>
      <c r="G473" s="90">
        <f t="shared" si="15"/>
        <v>0</v>
      </c>
      <c r="H473" s="25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80"/>
    </row>
    <row r="474" ht="15.75" customHeight="1" spans="1:20">
      <c r="A474" s="87">
        <v>2070303</v>
      </c>
      <c r="B474" s="88" t="s">
        <v>48</v>
      </c>
      <c r="C474" s="40"/>
      <c r="D474" s="40"/>
      <c r="E474" s="25"/>
      <c r="F474" s="90">
        <f t="shared" si="14"/>
        <v>0</v>
      </c>
      <c r="G474" s="90">
        <f t="shared" si="15"/>
        <v>0</v>
      </c>
      <c r="H474" s="25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80"/>
    </row>
    <row r="475" ht="15.75" customHeight="1" spans="1:20">
      <c r="A475" s="87">
        <v>2070304</v>
      </c>
      <c r="B475" s="88" t="s">
        <v>355</v>
      </c>
      <c r="C475" s="40"/>
      <c r="D475" s="40"/>
      <c r="E475" s="25"/>
      <c r="F475" s="90">
        <f t="shared" si="14"/>
        <v>0</v>
      </c>
      <c r="G475" s="90">
        <f t="shared" si="15"/>
        <v>0</v>
      </c>
      <c r="H475" s="25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80"/>
    </row>
    <row r="476" ht="15.75" customHeight="1" spans="1:20">
      <c r="A476" s="87">
        <v>2070305</v>
      </c>
      <c r="B476" s="88" t="s">
        <v>356</v>
      </c>
      <c r="C476" s="40"/>
      <c r="D476" s="40"/>
      <c r="E476" s="25"/>
      <c r="F476" s="90">
        <f t="shared" si="14"/>
        <v>0</v>
      </c>
      <c r="G476" s="90">
        <f t="shared" si="15"/>
        <v>0</v>
      </c>
      <c r="H476" s="25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80"/>
    </row>
    <row r="477" ht="15.75" customHeight="1" spans="1:20">
      <c r="A477" s="87">
        <v>2070306</v>
      </c>
      <c r="B477" s="88" t="s">
        <v>357</v>
      </c>
      <c r="C477" s="40"/>
      <c r="D477" s="40"/>
      <c r="E477" s="25"/>
      <c r="F477" s="90">
        <f t="shared" si="14"/>
        <v>0</v>
      </c>
      <c r="G477" s="90">
        <f t="shared" si="15"/>
        <v>0</v>
      </c>
      <c r="H477" s="25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T477" s="80"/>
    </row>
    <row r="478" ht="15.75" customHeight="1" spans="1:20">
      <c r="A478" s="87">
        <v>2070307</v>
      </c>
      <c r="B478" s="88" t="s">
        <v>358</v>
      </c>
      <c r="C478" s="40"/>
      <c r="D478" s="40"/>
      <c r="E478" s="25"/>
      <c r="F478" s="90">
        <f t="shared" si="14"/>
        <v>0</v>
      </c>
      <c r="G478" s="90">
        <f t="shared" si="15"/>
        <v>0</v>
      </c>
      <c r="H478" s="25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  <c r="T478" s="80"/>
    </row>
    <row r="479" ht="15.75" customHeight="1" spans="1:20">
      <c r="A479" s="87">
        <v>2070308</v>
      </c>
      <c r="B479" s="88" t="s">
        <v>359</v>
      </c>
      <c r="C479" s="40">
        <v>212</v>
      </c>
      <c r="D479" s="40">
        <v>170</v>
      </c>
      <c r="E479" s="25">
        <v>185</v>
      </c>
      <c r="F479" s="90">
        <f t="shared" si="14"/>
        <v>0.872641509433962</v>
      </c>
      <c r="G479" s="90">
        <f t="shared" si="15"/>
        <v>1.08823529411765</v>
      </c>
      <c r="H479" s="25">
        <v>185</v>
      </c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  <c r="T479" s="80"/>
    </row>
    <row r="480" ht="15.75" customHeight="1" spans="1:20">
      <c r="A480" s="87">
        <v>2070309</v>
      </c>
      <c r="B480" s="88" t="s">
        <v>360</v>
      </c>
      <c r="C480" s="40"/>
      <c r="D480" s="40"/>
      <c r="E480" s="25"/>
      <c r="F480" s="90">
        <f t="shared" si="14"/>
        <v>0</v>
      </c>
      <c r="G480" s="90">
        <f t="shared" si="15"/>
        <v>0</v>
      </c>
      <c r="H480" s="25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80"/>
    </row>
    <row r="481" ht="15.75" customHeight="1" spans="1:20">
      <c r="A481" s="87">
        <v>2070399</v>
      </c>
      <c r="B481" s="88" t="s">
        <v>361</v>
      </c>
      <c r="C481" s="40"/>
      <c r="D481" s="40"/>
      <c r="E481" s="25"/>
      <c r="F481" s="90">
        <f t="shared" si="14"/>
        <v>0</v>
      </c>
      <c r="G481" s="90">
        <f t="shared" si="15"/>
        <v>0</v>
      </c>
      <c r="H481" s="25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  <c r="T481" s="80"/>
    </row>
    <row r="482" ht="15.75" customHeight="1" spans="1:20">
      <c r="A482" s="87">
        <v>20706</v>
      </c>
      <c r="B482" s="88" t="s">
        <v>362</v>
      </c>
      <c r="C482" s="36">
        <f>SUM(C483,C484,C485,C486,C487,C488,C489,C490)</f>
        <v>145</v>
      </c>
      <c r="D482" s="36">
        <f>SUM(D483,D484,D485,D486,D487,D488,D489,D490)</f>
        <v>95</v>
      </c>
      <c r="E482" s="36">
        <f>SUM(E483,E484,E485,E486,E487,E488,E489,E490)</f>
        <v>128</v>
      </c>
      <c r="F482" s="90">
        <f t="shared" si="14"/>
        <v>0.882758620689655</v>
      </c>
      <c r="G482" s="90">
        <f t="shared" si="15"/>
        <v>1.34736842105263</v>
      </c>
      <c r="H482" s="24">
        <f>SUM(H483,H484,H485,H486,H487,H488,H489,H490)</f>
        <v>128</v>
      </c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  <c r="T482" s="80"/>
    </row>
    <row r="483" ht="15.75" customHeight="1" spans="1:20">
      <c r="A483" s="87">
        <v>2070601</v>
      </c>
      <c r="B483" s="88" t="s">
        <v>46</v>
      </c>
      <c r="C483" s="40"/>
      <c r="D483" s="40"/>
      <c r="E483" s="40"/>
      <c r="F483" s="90">
        <f t="shared" si="14"/>
        <v>0</v>
      </c>
      <c r="G483" s="90">
        <f t="shared" si="15"/>
        <v>0</v>
      </c>
      <c r="H483" s="25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  <c r="T483" s="80"/>
    </row>
    <row r="484" ht="15.75" customHeight="1" spans="1:20">
      <c r="A484" s="87">
        <v>2070602</v>
      </c>
      <c r="B484" s="88" t="s">
        <v>47</v>
      </c>
      <c r="C484" s="40"/>
      <c r="D484" s="40"/>
      <c r="E484" s="25"/>
      <c r="F484" s="90">
        <f t="shared" si="14"/>
        <v>0</v>
      </c>
      <c r="G484" s="90">
        <f t="shared" si="15"/>
        <v>0</v>
      </c>
      <c r="H484" s="25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  <c r="T484" s="80"/>
    </row>
    <row r="485" ht="15.75" customHeight="1" spans="1:20">
      <c r="A485" s="87">
        <v>2070603</v>
      </c>
      <c r="B485" s="88" t="s">
        <v>48</v>
      </c>
      <c r="C485" s="40"/>
      <c r="D485" s="40"/>
      <c r="E485" s="25"/>
      <c r="F485" s="90">
        <f t="shared" si="14"/>
        <v>0</v>
      </c>
      <c r="G485" s="90">
        <f t="shared" si="15"/>
        <v>0</v>
      </c>
      <c r="H485" s="25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  <c r="T485" s="80"/>
    </row>
    <row r="486" ht="15.75" customHeight="1" spans="1:20">
      <c r="A486" s="87">
        <v>2070604</v>
      </c>
      <c r="B486" s="88" t="s">
        <v>363</v>
      </c>
      <c r="C486" s="40"/>
      <c r="D486" s="40"/>
      <c r="E486" s="25"/>
      <c r="F486" s="90">
        <f t="shared" si="14"/>
        <v>0</v>
      </c>
      <c r="G486" s="90">
        <f t="shared" si="15"/>
        <v>0</v>
      </c>
      <c r="H486" s="25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  <c r="T486" s="80"/>
    </row>
    <row r="487" ht="15.75" customHeight="1" spans="1:20">
      <c r="A487" s="87">
        <v>2070605</v>
      </c>
      <c r="B487" s="88" t="s">
        <v>364</v>
      </c>
      <c r="C487" s="40">
        <v>145</v>
      </c>
      <c r="D487" s="40">
        <v>53</v>
      </c>
      <c r="E487" s="25">
        <v>128</v>
      </c>
      <c r="F487" s="90">
        <f t="shared" si="14"/>
        <v>0.882758620689655</v>
      </c>
      <c r="G487" s="90">
        <f t="shared" si="15"/>
        <v>2.41509433962264</v>
      </c>
      <c r="H487" s="25">
        <v>128</v>
      </c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  <c r="T487" s="80"/>
    </row>
    <row r="488" ht="15.75" customHeight="1" spans="1:20">
      <c r="A488" s="87">
        <v>2070606</v>
      </c>
      <c r="B488" s="88" t="s">
        <v>365</v>
      </c>
      <c r="C488" s="40"/>
      <c r="D488" s="40"/>
      <c r="E488" s="25"/>
      <c r="F488" s="90">
        <f t="shared" si="14"/>
        <v>0</v>
      </c>
      <c r="G488" s="90">
        <f t="shared" si="15"/>
        <v>0</v>
      </c>
      <c r="H488" s="25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  <c r="T488" s="80"/>
    </row>
    <row r="489" ht="15.75" customHeight="1" spans="1:20">
      <c r="A489" s="87">
        <v>2070607</v>
      </c>
      <c r="B489" s="88" t="s">
        <v>366</v>
      </c>
      <c r="C489" s="40"/>
      <c r="D489" s="40">
        <v>42</v>
      </c>
      <c r="E489" s="25">
        <v>0</v>
      </c>
      <c r="F489" s="90">
        <f t="shared" si="14"/>
        <v>0</v>
      </c>
      <c r="G489" s="90">
        <f t="shared" si="15"/>
        <v>0</v>
      </c>
      <c r="H489" s="25">
        <v>0</v>
      </c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80"/>
    </row>
    <row r="490" ht="15.75" customHeight="1" spans="1:20">
      <c r="A490" s="87">
        <v>2070699</v>
      </c>
      <c r="B490" s="88" t="s">
        <v>367</v>
      </c>
      <c r="C490" s="40"/>
      <c r="D490" s="40"/>
      <c r="E490" s="25"/>
      <c r="F490" s="90">
        <f t="shared" si="14"/>
        <v>0</v>
      </c>
      <c r="G490" s="90">
        <f t="shared" si="15"/>
        <v>0</v>
      </c>
      <c r="H490" s="25"/>
      <c r="I490" s="80"/>
      <c r="J490" s="80"/>
      <c r="K490" s="80"/>
      <c r="L490" s="80"/>
      <c r="M490" s="80"/>
      <c r="N490" s="80"/>
      <c r="O490" s="80"/>
      <c r="P490" s="80"/>
      <c r="Q490" s="80"/>
      <c r="R490" s="80"/>
      <c r="S490" s="80"/>
      <c r="T490" s="80"/>
    </row>
    <row r="491" ht="15.75" customHeight="1" spans="1:20">
      <c r="A491" s="87">
        <v>20708</v>
      </c>
      <c r="B491" s="88" t="s">
        <v>368</v>
      </c>
      <c r="C491" s="36">
        <f>SUM(C492,C493,C494,C495,C496,C497,C498)</f>
        <v>577</v>
      </c>
      <c r="D491" s="36">
        <f>SUM(D492,D493,D494,D495,D496,D497,D498)</f>
        <v>724</v>
      </c>
      <c r="E491" s="36">
        <f>SUM(E492,E493,E494,E495,E496,E497,E498)</f>
        <v>881</v>
      </c>
      <c r="F491" s="90">
        <f t="shared" si="14"/>
        <v>1.52686308492201</v>
      </c>
      <c r="G491" s="90">
        <f t="shared" si="15"/>
        <v>1.21685082872928</v>
      </c>
      <c r="H491" s="24">
        <f>SUM(H492,H493,H494,H495,H496,H497,H498)</f>
        <v>881</v>
      </c>
      <c r="I491" s="80"/>
      <c r="J491" s="80"/>
      <c r="K491" s="80"/>
      <c r="L491" s="80"/>
      <c r="M491" s="80"/>
      <c r="N491" s="80"/>
      <c r="O491" s="80"/>
      <c r="P491" s="80"/>
      <c r="Q491" s="80"/>
      <c r="R491" s="80"/>
      <c r="S491" s="80"/>
      <c r="T491" s="80"/>
    </row>
    <row r="492" ht="15.75" customHeight="1" spans="1:20">
      <c r="A492" s="87">
        <v>2070801</v>
      </c>
      <c r="B492" s="88" t="s">
        <v>46</v>
      </c>
      <c r="C492" s="40">
        <v>101</v>
      </c>
      <c r="D492" s="40">
        <v>98</v>
      </c>
      <c r="E492" s="40">
        <v>0</v>
      </c>
      <c r="F492" s="90">
        <f t="shared" si="14"/>
        <v>0</v>
      </c>
      <c r="G492" s="90">
        <f t="shared" si="15"/>
        <v>0</v>
      </c>
      <c r="H492" s="25">
        <v>0</v>
      </c>
      <c r="I492" s="80"/>
      <c r="J492" s="80"/>
      <c r="K492" s="80"/>
      <c r="L492" s="80"/>
      <c r="M492" s="80"/>
      <c r="N492" s="80"/>
      <c r="O492" s="80"/>
      <c r="P492" s="80"/>
      <c r="Q492" s="80"/>
      <c r="R492" s="80"/>
      <c r="S492" s="80"/>
      <c r="T492" s="80"/>
    </row>
    <row r="493" ht="15.75" customHeight="1" spans="1:20">
      <c r="A493" s="87">
        <v>2070802</v>
      </c>
      <c r="B493" s="88" t="s">
        <v>47</v>
      </c>
      <c r="C493" s="40"/>
      <c r="D493" s="40"/>
      <c r="E493" s="25"/>
      <c r="F493" s="90">
        <f t="shared" si="14"/>
        <v>0</v>
      </c>
      <c r="G493" s="90">
        <f t="shared" si="15"/>
        <v>0</v>
      </c>
      <c r="H493" s="25"/>
      <c r="I493" s="80"/>
      <c r="J493" s="80"/>
      <c r="K493" s="80"/>
      <c r="L493" s="80"/>
      <c r="M493" s="80"/>
      <c r="N493" s="80"/>
      <c r="O493" s="80"/>
      <c r="P493" s="80"/>
      <c r="Q493" s="80"/>
      <c r="R493" s="80"/>
      <c r="S493" s="80"/>
      <c r="T493" s="80"/>
    </row>
    <row r="494" ht="15.75" customHeight="1" spans="1:20">
      <c r="A494" s="87">
        <v>2070803</v>
      </c>
      <c r="B494" s="88" t="s">
        <v>48</v>
      </c>
      <c r="C494" s="40"/>
      <c r="D494" s="40"/>
      <c r="E494" s="25"/>
      <c r="F494" s="90">
        <f t="shared" si="14"/>
        <v>0</v>
      </c>
      <c r="G494" s="90">
        <f t="shared" si="15"/>
        <v>0</v>
      </c>
      <c r="H494" s="25"/>
      <c r="I494" s="80"/>
      <c r="J494" s="80"/>
      <c r="K494" s="80"/>
      <c r="L494" s="80"/>
      <c r="M494" s="80"/>
      <c r="N494" s="80"/>
      <c r="O494" s="80"/>
      <c r="P494" s="80"/>
      <c r="Q494" s="80"/>
      <c r="R494" s="80"/>
      <c r="S494" s="80"/>
      <c r="T494" s="80"/>
    </row>
    <row r="495" ht="15.75" customHeight="1" spans="1:20">
      <c r="A495" s="87">
        <v>2070806</v>
      </c>
      <c r="B495" s="88" t="s">
        <v>369</v>
      </c>
      <c r="C495" s="40"/>
      <c r="D495" s="40"/>
      <c r="E495" s="25"/>
      <c r="F495" s="90">
        <f t="shared" si="14"/>
        <v>0</v>
      </c>
      <c r="G495" s="90">
        <f t="shared" si="15"/>
        <v>0</v>
      </c>
      <c r="H495" s="25"/>
      <c r="I495" s="80"/>
      <c r="J495" s="80"/>
      <c r="K495" s="80"/>
      <c r="L495" s="80"/>
      <c r="M495" s="80"/>
      <c r="N495" s="80"/>
      <c r="O495" s="80"/>
      <c r="P495" s="80"/>
      <c r="Q495" s="80"/>
      <c r="R495" s="80"/>
      <c r="S495" s="80"/>
      <c r="T495" s="80"/>
    </row>
    <row r="496" ht="15.75" customHeight="1" spans="1:20">
      <c r="A496" s="87">
        <v>2070807</v>
      </c>
      <c r="B496" s="88" t="s">
        <v>370</v>
      </c>
      <c r="C496" s="40"/>
      <c r="D496" s="40"/>
      <c r="E496" s="25"/>
      <c r="F496" s="90">
        <f t="shared" si="14"/>
        <v>0</v>
      </c>
      <c r="G496" s="90">
        <f t="shared" si="15"/>
        <v>0</v>
      </c>
      <c r="H496" s="25"/>
      <c r="I496" s="80"/>
      <c r="J496" s="80"/>
      <c r="K496" s="80"/>
      <c r="L496" s="80"/>
      <c r="M496" s="80"/>
      <c r="N496" s="80"/>
      <c r="O496" s="80"/>
      <c r="P496" s="80"/>
      <c r="Q496" s="80"/>
      <c r="R496" s="80"/>
      <c r="S496" s="80"/>
      <c r="T496" s="80"/>
    </row>
    <row r="497" ht="15.75" customHeight="1" spans="1:20">
      <c r="A497" s="87">
        <v>2070808</v>
      </c>
      <c r="B497" s="88" t="s">
        <v>371</v>
      </c>
      <c r="C497" s="40">
        <v>476</v>
      </c>
      <c r="D497" s="40">
        <v>626</v>
      </c>
      <c r="E497" s="25">
        <v>881</v>
      </c>
      <c r="F497" s="90">
        <f t="shared" si="14"/>
        <v>1.85084033613445</v>
      </c>
      <c r="G497" s="90">
        <f t="shared" si="15"/>
        <v>1.4073482428115</v>
      </c>
      <c r="H497" s="25">
        <v>881</v>
      </c>
      <c r="I497" s="80"/>
      <c r="J497" s="80"/>
      <c r="K497" s="80"/>
      <c r="L497" s="80"/>
      <c r="M497" s="80"/>
      <c r="N497" s="80"/>
      <c r="O497" s="80"/>
      <c r="P497" s="80"/>
      <c r="Q497" s="80"/>
      <c r="R497" s="80"/>
      <c r="S497" s="80"/>
      <c r="T497" s="80"/>
    </row>
    <row r="498" ht="15.75" customHeight="1" spans="1:20">
      <c r="A498" s="87">
        <v>2070899</v>
      </c>
      <c r="B498" s="88" t="s">
        <v>372</v>
      </c>
      <c r="C498" s="40"/>
      <c r="D498" s="40"/>
      <c r="E498" s="25"/>
      <c r="F498" s="90">
        <f t="shared" si="14"/>
        <v>0</v>
      </c>
      <c r="G498" s="90">
        <f t="shared" si="15"/>
        <v>0</v>
      </c>
      <c r="H498" s="25"/>
      <c r="I498" s="80"/>
      <c r="J498" s="80"/>
      <c r="K498" s="80"/>
      <c r="L498" s="80"/>
      <c r="M498" s="80"/>
      <c r="N498" s="80"/>
      <c r="O498" s="80"/>
      <c r="P498" s="80"/>
      <c r="Q498" s="80"/>
      <c r="R498" s="80"/>
      <c r="S498" s="80"/>
      <c r="T498" s="80"/>
    </row>
    <row r="499" ht="15.75" customHeight="1" spans="1:20">
      <c r="A499" s="87">
        <v>20799</v>
      </c>
      <c r="B499" s="88" t="s">
        <v>373</v>
      </c>
      <c r="C499" s="36">
        <f>SUM(C500,C501,C502)</f>
        <v>0</v>
      </c>
      <c r="D499" s="36">
        <f>SUM(D500,D501,D502)</f>
        <v>0</v>
      </c>
      <c r="E499" s="36">
        <f>SUM(E500,E501,E502)</f>
        <v>0</v>
      </c>
      <c r="F499" s="90">
        <f t="shared" si="14"/>
        <v>0</v>
      </c>
      <c r="G499" s="90">
        <f t="shared" si="15"/>
        <v>0</v>
      </c>
      <c r="H499" s="24">
        <f>SUM(H500,H501,H502)</f>
        <v>0</v>
      </c>
      <c r="I499" s="80"/>
      <c r="J499" s="80"/>
      <c r="K499" s="80"/>
      <c r="L499" s="80"/>
      <c r="M499" s="80"/>
      <c r="N499" s="80"/>
      <c r="O499" s="80"/>
      <c r="P499" s="80"/>
      <c r="Q499" s="80"/>
      <c r="R499" s="80"/>
      <c r="S499" s="80"/>
      <c r="T499" s="80"/>
    </row>
    <row r="500" ht="15.75" customHeight="1" spans="1:20">
      <c r="A500" s="87">
        <v>2079902</v>
      </c>
      <c r="B500" s="88" t="s">
        <v>374</v>
      </c>
      <c r="C500" s="40"/>
      <c r="D500" s="40"/>
      <c r="E500" s="40"/>
      <c r="F500" s="90">
        <f t="shared" si="14"/>
        <v>0</v>
      </c>
      <c r="G500" s="90">
        <f t="shared" si="15"/>
        <v>0</v>
      </c>
      <c r="H500" s="25"/>
      <c r="I500" s="80"/>
      <c r="J500" s="80"/>
      <c r="K500" s="80"/>
      <c r="L500" s="80"/>
      <c r="M500" s="80"/>
      <c r="N500" s="80"/>
      <c r="O500" s="80"/>
      <c r="P500" s="80"/>
      <c r="Q500" s="80"/>
      <c r="R500" s="80"/>
      <c r="S500" s="80"/>
      <c r="T500" s="80"/>
    </row>
    <row r="501" ht="15.75" customHeight="1" spans="1:20">
      <c r="A501" s="87">
        <v>2079903</v>
      </c>
      <c r="B501" s="88" t="s">
        <v>375</v>
      </c>
      <c r="C501" s="40"/>
      <c r="D501" s="40"/>
      <c r="E501" s="40"/>
      <c r="F501" s="90">
        <f t="shared" si="14"/>
        <v>0</v>
      </c>
      <c r="G501" s="90">
        <f t="shared" si="15"/>
        <v>0</v>
      </c>
      <c r="H501" s="25"/>
      <c r="I501" s="80"/>
      <c r="J501" s="80"/>
      <c r="K501" s="80"/>
      <c r="L501" s="80"/>
      <c r="M501" s="80"/>
      <c r="N501" s="80"/>
      <c r="O501" s="80"/>
      <c r="P501" s="80"/>
      <c r="Q501" s="80"/>
      <c r="R501" s="80"/>
      <c r="S501" s="80"/>
      <c r="T501" s="80"/>
    </row>
    <row r="502" ht="15.75" customHeight="1" spans="1:20">
      <c r="A502" s="87">
        <v>2079999</v>
      </c>
      <c r="B502" s="88" t="s">
        <v>376</v>
      </c>
      <c r="C502" s="40"/>
      <c r="D502" s="40"/>
      <c r="E502" s="40">
        <v>0</v>
      </c>
      <c r="F502" s="90">
        <f t="shared" si="14"/>
        <v>0</v>
      </c>
      <c r="G502" s="90">
        <f t="shared" si="15"/>
        <v>0</v>
      </c>
      <c r="H502" s="25">
        <v>0</v>
      </c>
      <c r="I502" s="80"/>
      <c r="J502" s="80"/>
      <c r="K502" s="80"/>
      <c r="L502" s="80"/>
      <c r="M502" s="80"/>
      <c r="N502" s="80"/>
      <c r="O502" s="80"/>
      <c r="P502" s="80"/>
      <c r="Q502" s="80"/>
      <c r="R502" s="80"/>
      <c r="S502" s="80"/>
      <c r="T502" s="80"/>
    </row>
    <row r="503" ht="15.75" customHeight="1" spans="1:20">
      <c r="A503" s="87">
        <v>208</v>
      </c>
      <c r="B503" s="88" t="s">
        <v>377</v>
      </c>
      <c r="C503" s="36">
        <f>SUM(C504,C523,C531,C533,C542,C546,C556,C565,C572,C580,C589,C594,C597,C600,C603,C606,C609,C613,C617,C625,C628)</f>
        <v>83463</v>
      </c>
      <c r="D503" s="24">
        <f>SUM(D504,D523,D531,D533,D542,D546,D556,D565,D572,D580,D589,D594,D597,D600,D603,D606,D609,D613,D617,D625,D628)</f>
        <v>126299</v>
      </c>
      <c r="E503" s="24">
        <f>SUM(E504,E523,E531,E533,E542,E546,E556,E565,E572,E580,E589,E594,E597,E600,E603,E606,E609,E613,E617,E625,E628)</f>
        <v>97271</v>
      </c>
      <c r="F503" s="90">
        <f t="shared" si="14"/>
        <v>1.1654385775733</v>
      </c>
      <c r="G503" s="90">
        <f t="shared" si="15"/>
        <v>0.770164451024949</v>
      </c>
      <c r="H503" s="24">
        <f>SUM(H504,H523,H531,H533,H542,H546,H556,H565,H572,H580,H589,H594,H597,H600,H603,H606,H609,H613,H617,H625,H628)</f>
        <v>97271</v>
      </c>
      <c r="I503" s="80"/>
      <c r="J503" s="80"/>
      <c r="K503" s="80"/>
      <c r="L503" s="80"/>
      <c r="M503" s="80"/>
      <c r="N503" s="80"/>
      <c r="O503" s="80"/>
      <c r="P503" s="80"/>
      <c r="Q503" s="80"/>
      <c r="R503" s="80"/>
      <c r="S503" s="80"/>
      <c r="T503" s="80"/>
    </row>
    <row r="504" ht="15.75" customHeight="1" spans="1:20">
      <c r="A504" s="87">
        <v>20801</v>
      </c>
      <c r="B504" s="88" t="s">
        <v>378</v>
      </c>
      <c r="C504" s="36">
        <f>SUM(C505,C506,C507,C508,C509,C510,C511,C512,C513,C514,C515,C516,C517,C518,C519,C520,C521,C522)</f>
        <v>942</v>
      </c>
      <c r="D504" s="36">
        <f>SUM(D505,D506,D507,D508,D509,D510,D511,D512,D513,D514,D515,D516,D517,D518,D519,D520,D521,D522)</f>
        <v>775</v>
      </c>
      <c r="E504" s="36">
        <f>SUM(E505,E506,E507,E508,E509,E510,E511,E512,E513,E514,E515,E516,E517,E518,E519,E520,E521,E522)</f>
        <v>755</v>
      </c>
      <c r="F504" s="90">
        <f t="shared" si="14"/>
        <v>0.801486199575372</v>
      </c>
      <c r="G504" s="90">
        <f t="shared" si="15"/>
        <v>0.974193548387097</v>
      </c>
      <c r="H504" s="24">
        <f>SUM(H505,H506,H507,H508,H509,H510,H511,H512,H513,H514,H515,H516,H517,H518,H519,H520,H521,H522)</f>
        <v>755</v>
      </c>
      <c r="I504" s="80"/>
      <c r="J504" s="80"/>
      <c r="K504" s="80"/>
      <c r="L504" s="80"/>
      <c r="M504" s="80"/>
      <c r="N504" s="80"/>
      <c r="O504" s="80"/>
      <c r="P504" s="80"/>
      <c r="Q504" s="80"/>
      <c r="R504" s="80"/>
      <c r="S504" s="80"/>
      <c r="T504" s="80"/>
    </row>
    <row r="505" ht="15.75" customHeight="1" spans="1:20">
      <c r="A505" s="87">
        <v>2080101</v>
      </c>
      <c r="B505" s="88" t="s">
        <v>46</v>
      </c>
      <c r="C505" s="40">
        <v>300</v>
      </c>
      <c r="D505" s="40">
        <v>257</v>
      </c>
      <c r="E505" s="40">
        <v>313</v>
      </c>
      <c r="F505" s="90">
        <f t="shared" si="14"/>
        <v>1.04333333333333</v>
      </c>
      <c r="G505" s="90">
        <f t="shared" si="15"/>
        <v>1.21789883268482</v>
      </c>
      <c r="H505" s="25">
        <v>313</v>
      </c>
      <c r="I505" s="80"/>
      <c r="J505" s="80"/>
      <c r="K505" s="80"/>
      <c r="L505" s="80"/>
      <c r="M505" s="80"/>
      <c r="N505" s="80"/>
      <c r="O505" s="80"/>
      <c r="P505" s="80"/>
      <c r="Q505" s="80"/>
      <c r="R505" s="80"/>
      <c r="S505" s="80"/>
      <c r="T505" s="80"/>
    </row>
    <row r="506" ht="15.75" customHeight="1" spans="1:20">
      <c r="A506" s="87">
        <v>2080102</v>
      </c>
      <c r="B506" s="88" t="s">
        <v>47</v>
      </c>
      <c r="C506" s="40"/>
      <c r="D506" s="40"/>
      <c r="E506" s="25"/>
      <c r="F506" s="90">
        <f t="shared" si="14"/>
        <v>0</v>
      </c>
      <c r="G506" s="90">
        <f t="shared" si="15"/>
        <v>0</v>
      </c>
      <c r="H506" s="25"/>
      <c r="I506" s="80"/>
      <c r="J506" s="80"/>
      <c r="K506" s="80"/>
      <c r="L506" s="80"/>
      <c r="M506" s="80"/>
      <c r="N506" s="80"/>
      <c r="O506" s="80"/>
      <c r="P506" s="80"/>
      <c r="Q506" s="80"/>
      <c r="R506" s="80"/>
      <c r="S506" s="80"/>
      <c r="T506" s="80"/>
    </row>
    <row r="507" ht="15.75" customHeight="1" spans="1:20">
      <c r="A507" s="87">
        <v>2080103</v>
      </c>
      <c r="B507" s="88" t="s">
        <v>48</v>
      </c>
      <c r="C507" s="40"/>
      <c r="D507" s="40"/>
      <c r="E507" s="25"/>
      <c r="F507" s="90">
        <f t="shared" si="14"/>
        <v>0</v>
      </c>
      <c r="G507" s="90">
        <f t="shared" si="15"/>
        <v>0</v>
      </c>
      <c r="H507" s="25"/>
      <c r="I507" s="80"/>
      <c r="J507" s="80"/>
      <c r="K507" s="80"/>
      <c r="L507" s="80"/>
      <c r="M507" s="80"/>
      <c r="N507" s="80"/>
      <c r="O507" s="80"/>
      <c r="P507" s="80"/>
      <c r="Q507" s="80"/>
      <c r="R507" s="80"/>
      <c r="S507" s="80"/>
      <c r="T507" s="80"/>
    </row>
    <row r="508" ht="15.75" customHeight="1" spans="1:20">
      <c r="A508" s="87">
        <v>2080104</v>
      </c>
      <c r="B508" s="88" t="s">
        <v>379</v>
      </c>
      <c r="C508" s="40"/>
      <c r="D508" s="40"/>
      <c r="E508" s="25"/>
      <c r="F508" s="90">
        <f t="shared" si="14"/>
        <v>0</v>
      </c>
      <c r="G508" s="90">
        <f t="shared" si="15"/>
        <v>0</v>
      </c>
      <c r="H508" s="25"/>
      <c r="I508" s="80"/>
      <c r="J508" s="80"/>
      <c r="K508" s="80"/>
      <c r="L508" s="80"/>
      <c r="M508" s="80"/>
      <c r="N508" s="80"/>
      <c r="O508" s="80"/>
      <c r="P508" s="80"/>
      <c r="Q508" s="80"/>
      <c r="R508" s="80"/>
      <c r="S508" s="80"/>
      <c r="T508" s="80"/>
    </row>
    <row r="509" ht="15.75" customHeight="1" spans="1:20">
      <c r="A509" s="87">
        <v>2080105</v>
      </c>
      <c r="B509" s="88" t="s">
        <v>380</v>
      </c>
      <c r="C509" s="40">
        <v>113</v>
      </c>
      <c r="D509" s="40">
        <v>45</v>
      </c>
      <c r="E509" s="25">
        <v>25</v>
      </c>
      <c r="F509" s="90">
        <f t="shared" si="14"/>
        <v>0.221238938053097</v>
      </c>
      <c r="G509" s="90">
        <f t="shared" si="15"/>
        <v>0.555555555555556</v>
      </c>
      <c r="H509" s="25">
        <v>25</v>
      </c>
      <c r="I509" s="80"/>
      <c r="J509" s="80"/>
      <c r="K509" s="80"/>
      <c r="L509" s="80"/>
      <c r="M509" s="80"/>
      <c r="N509" s="80"/>
      <c r="O509" s="80"/>
      <c r="P509" s="80"/>
      <c r="Q509" s="80"/>
      <c r="R509" s="80"/>
      <c r="S509" s="80"/>
      <c r="T509" s="80"/>
    </row>
    <row r="510" ht="15.75" customHeight="1" spans="1:20">
      <c r="A510" s="87">
        <v>2080106</v>
      </c>
      <c r="B510" s="88" t="s">
        <v>381</v>
      </c>
      <c r="C510" s="40">
        <v>282</v>
      </c>
      <c r="D510" s="40">
        <v>106</v>
      </c>
      <c r="E510" s="25">
        <v>116</v>
      </c>
      <c r="F510" s="90">
        <f t="shared" si="14"/>
        <v>0.411347517730496</v>
      </c>
      <c r="G510" s="90">
        <f t="shared" si="15"/>
        <v>1.09433962264151</v>
      </c>
      <c r="H510" s="25">
        <v>116</v>
      </c>
      <c r="I510" s="80"/>
      <c r="J510" s="80"/>
      <c r="K510" s="80"/>
      <c r="L510" s="80"/>
      <c r="M510" s="80"/>
      <c r="N510" s="80"/>
      <c r="O510" s="80"/>
      <c r="P510" s="80"/>
      <c r="Q510" s="80"/>
      <c r="R510" s="80"/>
      <c r="S510" s="80"/>
      <c r="T510" s="80"/>
    </row>
    <row r="511" ht="15.75" customHeight="1" spans="1:20">
      <c r="A511" s="87">
        <v>2080107</v>
      </c>
      <c r="B511" s="88" t="s">
        <v>382</v>
      </c>
      <c r="C511" s="40"/>
      <c r="D511" s="40"/>
      <c r="E511" s="25"/>
      <c r="F511" s="90">
        <f t="shared" si="14"/>
        <v>0</v>
      </c>
      <c r="G511" s="90">
        <f t="shared" si="15"/>
        <v>0</v>
      </c>
      <c r="H511" s="25"/>
      <c r="I511" s="80"/>
      <c r="J511" s="80"/>
      <c r="K511" s="80"/>
      <c r="L511" s="80"/>
      <c r="M511" s="80"/>
      <c r="N511" s="80"/>
      <c r="O511" s="80"/>
      <c r="P511" s="80"/>
      <c r="Q511" s="80"/>
      <c r="R511" s="80"/>
      <c r="S511" s="80"/>
      <c r="T511" s="80"/>
    </row>
    <row r="512" ht="15.75" customHeight="1" spans="1:20">
      <c r="A512" s="87">
        <v>2080108</v>
      </c>
      <c r="B512" s="88" t="s">
        <v>87</v>
      </c>
      <c r="C512" s="40"/>
      <c r="D512" s="40">
        <v>7</v>
      </c>
      <c r="E512" s="25">
        <v>0</v>
      </c>
      <c r="F512" s="90">
        <f t="shared" si="14"/>
        <v>0</v>
      </c>
      <c r="G512" s="90">
        <f t="shared" si="15"/>
        <v>0</v>
      </c>
      <c r="H512" s="25">
        <v>0</v>
      </c>
      <c r="I512" s="80"/>
      <c r="J512" s="80"/>
      <c r="K512" s="80"/>
      <c r="L512" s="80"/>
      <c r="M512" s="80"/>
      <c r="N512" s="80"/>
      <c r="O512" s="80"/>
      <c r="P512" s="80"/>
      <c r="Q512" s="80"/>
      <c r="R512" s="80"/>
      <c r="S512" s="80"/>
      <c r="T512" s="80"/>
    </row>
    <row r="513" ht="15.75" customHeight="1" spans="1:20">
      <c r="A513" s="87">
        <v>2080109</v>
      </c>
      <c r="B513" s="88" t="s">
        <v>383</v>
      </c>
      <c r="C513" s="40">
        <v>167</v>
      </c>
      <c r="D513" s="40">
        <v>89</v>
      </c>
      <c r="E513" s="25">
        <v>95</v>
      </c>
      <c r="F513" s="90">
        <f t="shared" si="14"/>
        <v>0.568862275449102</v>
      </c>
      <c r="G513" s="90">
        <f t="shared" si="15"/>
        <v>1.06741573033708</v>
      </c>
      <c r="H513" s="25">
        <v>95</v>
      </c>
      <c r="I513" s="80"/>
      <c r="J513" s="80"/>
      <c r="K513" s="80"/>
      <c r="L513" s="80"/>
      <c r="M513" s="80"/>
      <c r="N513" s="80"/>
      <c r="O513" s="80"/>
      <c r="P513" s="80"/>
      <c r="Q513" s="80"/>
      <c r="R513" s="80"/>
      <c r="S513" s="80"/>
      <c r="T513" s="80"/>
    </row>
    <row r="514" ht="15.75" customHeight="1" spans="1:20">
      <c r="A514" s="87">
        <v>2080110</v>
      </c>
      <c r="B514" s="88" t="s">
        <v>384</v>
      </c>
      <c r="C514" s="40"/>
      <c r="D514" s="40"/>
      <c r="E514" s="25"/>
      <c r="F514" s="90">
        <f t="shared" si="14"/>
        <v>0</v>
      </c>
      <c r="G514" s="90">
        <f t="shared" si="15"/>
        <v>0</v>
      </c>
      <c r="H514" s="25"/>
      <c r="I514" s="80"/>
      <c r="J514" s="80"/>
      <c r="K514" s="80"/>
      <c r="L514" s="80"/>
      <c r="M514" s="80"/>
      <c r="N514" s="80"/>
      <c r="O514" s="80"/>
      <c r="P514" s="80"/>
      <c r="Q514" s="80"/>
      <c r="R514" s="80"/>
      <c r="S514" s="80"/>
      <c r="T514" s="80"/>
    </row>
    <row r="515" ht="15.75" customHeight="1" spans="1:20">
      <c r="A515" s="87">
        <v>2080111</v>
      </c>
      <c r="B515" s="88" t="s">
        <v>385</v>
      </c>
      <c r="C515" s="40"/>
      <c r="D515" s="40"/>
      <c r="E515" s="25"/>
      <c r="F515" s="90">
        <f t="shared" si="14"/>
        <v>0</v>
      </c>
      <c r="G515" s="90">
        <f t="shared" si="15"/>
        <v>0</v>
      </c>
      <c r="H515" s="25"/>
      <c r="I515" s="80"/>
      <c r="J515" s="80"/>
      <c r="K515" s="80"/>
      <c r="L515" s="80"/>
      <c r="M515" s="80"/>
      <c r="N515" s="80"/>
      <c r="O515" s="80"/>
      <c r="P515" s="80"/>
      <c r="Q515" s="80"/>
      <c r="R515" s="80"/>
      <c r="S515" s="80"/>
      <c r="T515" s="80"/>
    </row>
    <row r="516" ht="15.75" customHeight="1" spans="1:20">
      <c r="A516" s="87">
        <v>2080112</v>
      </c>
      <c r="B516" s="88" t="s">
        <v>386</v>
      </c>
      <c r="C516" s="40"/>
      <c r="D516" s="40"/>
      <c r="E516" s="25"/>
      <c r="F516" s="90">
        <f t="shared" si="14"/>
        <v>0</v>
      </c>
      <c r="G516" s="90">
        <f t="shared" si="15"/>
        <v>0</v>
      </c>
      <c r="H516" s="25"/>
      <c r="I516" s="80"/>
      <c r="J516" s="80"/>
      <c r="K516" s="80"/>
      <c r="L516" s="80"/>
      <c r="M516" s="80"/>
      <c r="N516" s="80"/>
      <c r="O516" s="80"/>
      <c r="P516" s="80"/>
      <c r="Q516" s="80"/>
      <c r="R516" s="80"/>
      <c r="S516" s="80"/>
      <c r="T516" s="80"/>
    </row>
    <row r="517" ht="15.75" customHeight="1" spans="1:20">
      <c r="A517" s="87">
        <v>2080113</v>
      </c>
      <c r="B517" s="88" t="s">
        <v>387</v>
      </c>
      <c r="C517" s="40"/>
      <c r="D517" s="40"/>
      <c r="E517" s="25"/>
      <c r="F517" s="90">
        <f t="shared" si="14"/>
        <v>0</v>
      </c>
      <c r="G517" s="90">
        <f t="shared" si="15"/>
        <v>0</v>
      </c>
      <c r="H517" s="25"/>
      <c r="I517" s="80"/>
      <c r="J517" s="80"/>
      <c r="K517" s="80"/>
      <c r="L517" s="80"/>
      <c r="M517" s="80"/>
      <c r="N517" s="80"/>
      <c r="O517" s="80"/>
      <c r="P517" s="80"/>
      <c r="Q517" s="80"/>
      <c r="R517" s="80"/>
      <c r="S517" s="80"/>
      <c r="T517" s="80"/>
    </row>
    <row r="518" ht="15.75" customHeight="1" spans="1:20">
      <c r="A518" s="87">
        <v>2080114</v>
      </c>
      <c r="B518" s="88" t="s">
        <v>388</v>
      </c>
      <c r="C518" s="40"/>
      <c r="D518" s="40"/>
      <c r="E518" s="25"/>
      <c r="F518" s="90">
        <f t="shared" ref="F518:F581" si="16">IFERROR(E518/C518,0)</f>
        <v>0</v>
      </c>
      <c r="G518" s="90">
        <f t="shared" ref="G518:G581" si="17">IFERROR(E518/D518,0)</f>
        <v>0</v>
      </c>
      <c r="H518" s="25"/>
      <c r="I518" s="80"/>
      <c r="J518" s="80"/>
      <c r="K518" s="80"/>
      <c r="L518" s="80"/>
      <c r="M518" s="80"/>
      <c r="N518" s="80"/>
      <c r="O518" s="80"/>
      <c r="P518" s="80"/>
      <c r="Q518" s="80"/>
      <c r="R518" s="80"/>
      <c r="S518" s="80"/>
      <c r="T518" s="80"/>
    </row>
    <row r="519" ht="15.75" customHeight="1" spans="1:20">
      <c r="A519" s="87">
        <v>2080115</v>
      </c>
      <c r="B519" s="88" t="s">
        <v>389</v>
      </c>
      <c r="C519" s="40"/>
      <c r="D519" s="40"/>
      <c r="E519" s="25"/>
      <c r="F519" s="90">
        <f t="shared" si="16"/>
        <v>0</v>
      </c>
      <c r="G519" s="90">
        <f t="shared" si="17"/>
        <v>0</v>
      </c>
      <c r="H519" s="25"/>
      <c r="I519" s="80"/>
      <c r="J519" s="80"/>
      <c r="K519" s="80"/>
      <c r="L519" s="80"/>
      <c r="M519" s="80"/>
      <c r="N519" s="80"/>
      <c r="O519" s="80"/>
      <c r="P519" s="80"/>
      <c r="Q519" s="80"/>
      <c r="R519" s="80"/>
      <c r="S519" s="80"/>
      <c r="T519" s="80"/>
    </row>
    <row r="520" ht="15.75" customHeight="1" spans="1:20">
      <c r="A520" s="87">
        <v>2080116</v>
      </c>
      <c r="B520" s="88" t="s">
        <v>390</v>
      </c>
      <c r="C520" s="40"/>
      <c r="D520" s="40"/>
      <c r="E520" s="25"/>
      <c r="F520" s="90">
        <f t="shared" si="16"/>
        <v>0</v>
      </c>
      <c r="G520" s="90">
        <f t="shared" si="17"/>
        <v>0</v>
      </c>
      <c r="H520" s="25"/>
      <c r="I520" s="80"/>
      <c r="J520" s="80"/>
      <c r="K520" s="80"/>
      <c r="L520" s="80"/>
      <c r="M520" s="80"/>
      <c r="N520" s="80"/>
      <c r="O520" s="80"/>
      <c r="P520" s="80"/>
      <c r="Q520" s="80"/>
      <c r="R520" s="80"/>
      <c r="S520" s="80"/>
      <c r="T520" s="80"/>
    </row>
    <row r="521" ht="15.75" customHeight="1" spans="1:20">
      <c r="A521" s="87">
        <v>2080150</v>
      </c>
      <c r="B521" s="88" t="s">
        <v>55</v>
      </c>
      <c r="C521" s="40">
        <v>77</v>
      </c>
      <c r="D521" s="40">
        <v>41</v>
      </c>
      <c r="E521" s="25">
        <v>6</v>
      </c>
      <c r="F521" s="90">
        <f t="shared" si="16"/>
        <v>0.0779220779220779</v>
      </c>
      <c r="G521" s="90">
        <f t="shared" si="17"/>
        <v>0.146341463414634</v>
      </c>
      <c r="H521" s="25">
        <v>6</v>
      </c>
      <c r="I521" s="80"/>
      <c r="J521" s="80"/>
      <c r="K521" s="80"/>
      <c r="L521" s="80"/>
      <c r="M521" s="80"/>
      <c r="N521" s="80"/>
      <c r="O521" s="80"/>
      <c r="P521" s="80"/>
      <c r="Q521" s="80"/>
      <c r="R521" s="80"/>
      <c r="S521" s="80"/>
      <c r="T521" s="80"/>
    </row>
    <row r="522" ht="15.75" customHeight="1" spans="1:20">
      <c r="A522" s="87">
        <v>2080199</v>
      </c>
      <c r="B522" s="88" t="s">
        <v>391</v>
      </c>
      <c r="C522" s="40">
        <v>3</v>
      </c>
      <c r="D522" s="40">
        <v>230</v>
      </c>
      <c r="E522" s="25">
        <v>200</v>
      </c>
      <c r="F522" s="90">
        <f t="shared" si="16"/>
        <v>66.6666666666667</v>
      </c>
      <c r="G522" s="90">
        <f t="shared" si="17"/>
        <v>0.869565217391304</v>
      </c>
      <c r="H522" s="25">
        <v>200</v>
      </c>
      <c r="I522" s="80"/>
      <c r="J522" s="80"/>
      <c r="K522" s="80"/>
      <c r="L522" s="80"/>
      <c r="M522" s="80"/>
      <c r="N522" s="80"/>
      <c r="O522" s="80"/>
      <c r="P522" s="80"/>
      <c r="Q522" s="80"/>
      <c r="R522" s="80"/>
      <c r="S522" s="80"/>
      <c r="T522" s="80"/>
    </row>
    <row r="523" ht="15.75" customHeight="1" spans="1:20">
      <c r="A523" s="87">
        <v>20802</v>
      </c>
      <c r="B523" s="88" t="s">
        <v>392</v>
      </c>
      <c r="C523" s="36">
        <f>SUM(C524,C525,C526,C527,C528,C529,C530)</f>
        <v>1725</v>
      </c>
      <c r="D523" s="36">
        <f>SUM(D524,D525,D526,D527,D528,D529,D530)</f>
        <v>442</v>
      </c>
      <c r="E523" s="36">
        <f>SUM(E524,E525,E526,E527,E528,E529,E530)</f>
        <v>352</v>
      </c>
      <c r="F523" s="90">
        <f t="shared" si="16"/>
        <v>0.204057971014493</v>
      </c>
      <c r="G523" s="90">
        <f t="shared" si="17"/>
        <v>0.796380090497738</v>
      </c>
      <c r="H523" s="24">
        <f>SUM(H524,H525,H526,H527,H528,H529,H530)</f>
        <v>352</v>
      </c>
      <c r="I523" s="80"/>
      <c r="J523" s="80"/>
      <c r="K523" s="80"/>
      <c r="L523" s="80"/>
      <c r="M523" s="80"/>
      <c r="N523" s="80"/>
      <c r="O523" s="80"/>
      <c r="P523" s="80"/>
      <c r="Q523" s="80"/>
      <c r="R523" s="80"/>
      <c r="S523" s="80"/>
      <c r="T523" s="80"/>
    </row>
    <row r="524" ht="15.75" customHeight="1" spans="1:20">
      <c r="A524" s="87">
        <v>2080201</v>
      </c>
      <c r="B524" s="88" t="s">
        <v>46</v>
      </c>
      <c r="C524" s="40">
        <v>1533</v>
      </c>
      <c r="D524" s="40">
        <v>233</v>
      </c>
      <c r="E524" s="40">
        <v>206</v>
      </c>
      <c r="F524" s="90">
        <f t="shared" si="16"/>
        <v>0.134377038486628</v>
      </c>
      <c r="G524" s="90">
        <f t="shared" si="17"/>
        <v>0.88412017167382</v>
      </c>
      <c r="H524" s="25">
        <v>206</v>
      </c>
      <c r="I524" s="80"/>
      <c r="J524" s="80"/>
      <c r="K524" s="80"/>
      <c r="L524" s="80"/>
      <c r="M524" s="80"/>
      <c r="N524" s="80"/>
      <c r="O524" s="80"/>
      <c r="P524" s="80"/>
      <c r="Q524" s="80"/>
      <c r="R524" s="80"/>
      <c r="S524" s="80"/>
      <c r="T524" s="80"/>
    </row>
    <row r="525" ht="15.75" customHeight="1" spans="1:20">
      <c r="A525" s="87">
        <v>2080202</v>
      </c>
      <c r="B525" s="88" t="s">
        <v>47</v>
      </c>
      <c r="C525" s="40"/>
      <c r="D525" s="40"/>
      <c r="E525" s="25"/>
      <c r="F525" s="90">
        <f t="shared" si="16"/>
        <v>0</v>
      </c>
      <c r="G525" s="90">
        <f t="shared" si="17"/>
        <v>0</v>
      </c>
      <c r="H525" s="25"/>
      <c r="I525" s="80"/>
      <c r="J525" s="80"/>
      <c r="K525" s="80"/>
      <c r="L525" s="80"/>
      <c r="M525" s="80"/>
      <c r="N525" s="80"/>
      <c r="O525" s="80"/>
      <c r="P525" s="80"/>
      <c r="Q525" s="80"/>
      <c r="R525" s="80"/>
      <c r="S525" s="80"/>
      <c r="T525" s="80"/>
    </row>
    <row r="526" ht="15.75" customHeight="1" spans="1:20">
      <c r="A526" s="87">
        <v>2080203</v>
      </c>
      <c r="B526" s="88" t="s">
        <v>48</v>
      </c>
      <c r="C526" s="40"/>
      <c r="D526" s="40"/>
      <c r="E526" s="25"/>
      <c r="F526" s="90">
        <f t="shared" si="16"/>
        <v>0</v>
      </c>
      <c r="G526" s="90">
        <f t="shared" si="17"/>
        <v>0</v>
      </c>
      <c r="H526" s="25"/>
      <c r="I526" s="80"/>
      <c r="J526" s="80"/>
      <c r="K526" s="80"/>
      <c r="L526" s="80"/>
      <c r="M526" s="80"/>
      <c r="N526" s="80"/>
      <c r="O526" s="80"/>
      <c r="P526" s="80"/>
      <c r="Q526" s="80"/>
      <c r="R526" s="80"/>
      <c r="S526" s="80"/>
      <c r="T526" s="80"/>
    </row>
    <row r="527" ht="15.75" customHeight="1" spans="1:20">
      <c r="A527" s="87">
        <v>2080206</v>
      </c>
      <c r="B527" s="88" t="s">
        <v>393</v>
      </c>
      <c r="C527" s="40"/>
      <c r="D527" s="40"/>
      <c r="E527" s="25"/>
      <c r="F527" s="90">
        <f t="shared" si="16"/>
        <v>0</v>
      </c>
      <c r="G527" s="90">
        <f t="shared" si="17"/>
        <v>0</v>
      </c>
      <c r="H527" s="25"/>
      <c r="I527" s="80"/>
      <c r="J527" s="80"/>
      <c r="K527" s="80"/>
      <c r="L527" s="80"/>
      <c r="M527" s="80"/>
      <c r="N527" s="80"/>
      <c r="O527" s="80"/>
      <c r="P527" s="80"/>
      <c r="Q527" s="80"/>
      <c r="R527" s="80"/>
      <c r="S527" s="80"/>
      <c r="T527" s="80"/>
    </row>
    <row r="528" ht="15.75" customHeight="1" spans="1:20">
      <c r="A528" s="87">
        <v>2080207</v>
      </c>
      <c r="B528" s="88" t="s">
        <v>394</v>
      </c>
      <c r="C528" s="40"/>
      <c r="D528" s="40">
        <v>20</v>
      </c>
      <c r="E528" s="25"/>
      <c r="F528" s="90">
        <f t="shared" si="16"/>
        <v>0</v>
      </c>
      <c r="G528" s="90">
        <f t="shared" si="17"/>
        <v>0</v>
      </c>
      <c r="H528" s="25"/>
      <c r="I528" s="80"/>
      <c r="J528" s="80"/>
      <c r="K528" s="80"/>
      <c r="L528" s="80"/>
      <c r="M528" s="80"/>
      <c r="N528" s="80"/>
      <c r="O528" s="80"/>
      <c r="P528" s="80"/>
      <c r="Q528" s="80"/>
      <c r="R528" s="80"/>
      <c r="S528" s="80"/>
      <c r="T528" s="80"/>
    </row>
    <row r="529" ht="15.75" customHeight="1" spans="1:20">
      <c r="A529" s="87">
        <v>2080208</v>
      </c>
      <c r="B529" s="88" t="s">
        <v>395</v>
      </c>
      <c r="C529" s="40"/>
      <c r="D529" s="40">
        <v>2</v>
      </c>
      <c r="E529" s="25"/>
      <c r="F529" s="90">
        <f t="shared" si="16"/>
        <v>0</v>
      </c>
      <c r="G529" s="90">
        <f t="shared" si="17"/>
        <v>0</v>
      </c>
      <c r="H529" s="25"/>
      <c r="I529" s="80"/>
      <c r="J529" s="80"/>
      <c r="K529" s="80"/>
      <c r="L529" s="80"/>
      <c r="M529" s="80"/>
      <c r="N529" s="80"/>
      <c r="O529" s="80"/>
      <c r="P529" s="80"/>
      <c r="Q529" s="80"/>
      <c r="R529" s="80"/>
      <c r="S529" s="80"/>
      <c r="T529" s="80"/>
    </row>
    <row r="530" ht="15.75" customHeight="1" spans="1:20">
      <c r="A530" s="87">
        <v>2080299</v>
      </c>
      <c r="B530" s="88" t="s">
        <v>396</v>
      </c>
      <c r="C530" s="40">
        <v>192</v>
      </c>
      <c r="D530" s="40">
        <v>187</v>
      </c>
      <c r="E530" s="25">
        <v>146</v>
      </c>
      <c r="F530" s="90">
        <f t="shared" si="16"/>
        <v>0.760416666666667</v>
      </c>
      <c r="G530" s="90">
        <f t="shared" si="17"/>
        <v>0.780748663101604</v>
      </c>
      <c r="H530" s="25">
        <v>146</v>
      </c>
      <c r="I530" s="80"/>
      <c r="J530" s="80"/>
      <c r="K530" s="80"/>
      <c r="L530" s="80"/>
      <c r="M530" s="80"/>
      <c r="N530" s="80"/>
      <c r="O530" s="80"/>
      <c r="P530" s="80"/>
      <c r="Q530" s="80"/>
      <c r="R530" s="80"/>
      <c r="S530" s="80"/>
      <c r="T530" s="80"/>
    </row>
    <row r="531" ht="15.75" customHeight="1" spans="1:20">
      <c r="A531" s="87">
        <v>20804</v>
      </c>
      <c r="B531" s="88" t="s">
        <v>397</v>
      </c>
      <c r="C531" s="36">
        <f>SUM(C532)</f>
        <v>0</v>
      </c>
      <c r="D531" s="36">
        <f>SUM(D532)</f>
        <v>0</v>
      </c>
      <c r="E531" s="36">
        <f>SUM(E532)</f>
        <v>0</v>
      </c>
      <c r="F531" s="90">
        <f t="shared" si="16"/>
        <v>0</v>
      </c>
      <c r="G531" s="90">
        <f t="shared" si="17"/>
        <v>0</v>
      </c>
      <c r="H531" s="24">
        <f>SUM(H532)</f>
        <v>0</v>
      </c>
      <c r="I531" s="80"/>
      <c r="J531" s="80"/>
      <c r="K531" s="80"/>
      <c r="L531" s="80"/>
      <c r="M531" s="80"/>
      <c r="N531" s="80"/>
      <c r="O531" s="80"/>
      <c r="P531" s="80"/>
      <c r="Q531" s="80"/>
      <c r="R531" s="80"/>
      <c r="S531" s="80"/>
      <c r="T531" s="80"/>
    </row>
    <row r="532" ht="15.75" customHeight="1" spans="1:20">
      <c r="A532" s="87">
        <v>2080402</v>
      </c>
      <c r="B532" s="88" t="s">
        <v>398</v>
      </c>
      <c r="C532" s="40"/>
      <c r="D532" s="40"/>
      <c r="E532" s="40"/>
      <c r="F532" s="90">
        <f t="shared" si="16"/>
        <v>0</v>
      </c>
      <c r="G532" s="90">
        <f t="shared" si="17"/>
        <v>0</v>
      </c>
      <c r="H532" s="25"/>
      <c r="I532" s="80"/>
      <c r="J532" s="80"/>
      <c r="K532" s="80"/>
      <c r="L532" s="80"/>
      <c r="M532" s="80"/>
      <c r="N532" s="80"/>
      <c r="O532" s="80"/>
      <c r="P532" s="80"/>
      <c r="Q532" s="80"/>
      <c r="R532" s="80"/>
      <c r="S532" s="80"/>
      <c r="T532" s="80"/>
    </row>
    <row r="533" ht="15.75" customHeight="1" spans="1:20">
      <c r="A533" s="87">
        <v>20805</v>
      </c>
      <c r="B533" s="88" t="s">
        <v>399</v>
      </c>
      <c r="C533" s="36">
        <f>SUM(C534,C535,C536,C537,C538,C539,C540,C541)</f>
        <v>51936</v>
      </c>
      <c r="D533" s="36">
        <f>SUM(D534,D535,D536,D537,D538,D539,D540,D541)</f>
        <v>70208</v>
      </c>
      <c r="E533" s="36">
        <f>SUM(E534,E535,E536,E537,E538,E539,E540,E541)</f>
        <v>62882</v>
      </c>
      <c r="F533" s="90">
        <f t="shared" si="16"/>
        <v>1.21075939617991</v>
      </c>
      <c r="G533" s="90">
        <f t="shared" si="17"/>
        <v>0.89565291704649</v>
      </c>
      <c r="H533" s="24">
        <f>SUM(H534,H535,H536,H537,H538,H539,H540,H541)</f>
        <v>62882</v>
      </c>
      <c r="I533" s="80"/>
      <c r="J533" s="80"/>
      <c r="K533" s="80"/>
      <c r="L533" s="80"/>
      <c r="M533" s="80"/>
      <c r="N533" s="80"/>
      <c r="O533" s="80"/>
      <c r="P533" s="80"/>
      <c r="Q533" s="80"/>
      <c r="R533" s="80"/>
      <c r="S533" s="80"/>
      <c r="T533" s="80"/>
    </row>
    <row r="534" ht="15.75" customHeight="1" spans="1:20">
      <c r="A534" s="87">
        <v>2080501</v>
      </c>
      <c r="B534" s="88" t="s">
        <v>400</v>
      </c>
      <c r="C534" s="40">
        <v>1590</v>
      </c>
      <c r="D534" s="40">
        <v>1798</v>
      </c>
      <c r="E534" s="40">
        <v>1546</v>
      </c>
      <c r="F534" s="90">
        <f t="shared" si="16"/>
        <v>0.972327044025157</v>
      </c>
      <c r="G534" s="90">
        <f t="shared" si="17"/>
        <v>0.859844271412681</v>
      </c>
      <c r="H534" s="25">
        <v>1546</v>
      </c>
      <c r="I534" s="80"/>
      <c r="J534" s="80"/>
      <c r="K534" s="80"/>
      <c r="L534" s="80"/>
      <c r="M534" s="80"/>
      <c r="N534" s="80"/>
      <c r="O534" s="80"/>
      <c r="P534" s="80"/>
      <c r="Q534" s="80"/>
      <c r="R534" s="80"/>
      <c r="S534" s="80"/>
      <c r="T534" s="80"/>
    </row>
    <row r="535" ht="15.75" customHeight="1" spans="1:20">
      <c r="A535" s="87">
        <v>2080502</v>
      </c>
      <c r="B535" s="88" t="s">
        <v>401</v>
      </c>
      <c r="C535" s="40">
        <v>1781</v>
      </c>
      <c r="D535" s="40">
        <v>1835</v>
      </c>
      <c r="E535" s="25">
        <v>1772</v>
      </c>
      <c r="F535" s="90">
        <f t="shared" si="16"/>
        <v>0.994946659180236</v>
      </c>
      <c r="G535" s="90">
        <f t="shared" si="17"/>
        <v>0.96566757493188</v>
      </c>
      <c r="H535" s="25">
        <v>1772</v>
      </c>
      <c r="I535" s="80"/>
      <c r="J535" s="80"/>
      <c r="K535" s="80"/>
      <c r="L535" s="80"/>
      <c r="M535" s="80"/>
      <c r="N535" s="80"/>
      <c r="O535" s="80"/>
      <c r="P535" s="80"/>
      <c r="Q535" s="80"/>
      <c r="R535" s="80"/>
      <c r="S535" s="80"/>
      <c r="T535" s="80"/>
    </row>
    <row r="536" ht="15.75" customHeight="1" spans="1:20">
      <c r="A536" s="87">
        <v>2080503</v>
      </c>
      <c r="B536" s="88" t="s">
        <v>402</v>
      </c>
      <c r="C536" s="40">
        <v>153</v>
      </c>
      <c r="D536" s="40">
        <v>170</v>
      </c>
      <c r="E536" s="25">
        <v>105</v>
      </c>
      <c r="F536" s="90">
        <f t="shared" si="16"/>
        <v>0.686274509803922</v>
      </c>
      <c r="G536" s="90">
        <f t="shared" si="17"/>
        <v>0.617647058823529</v>
      </c>
      <c r="H536" s="25">
        <v>105</v>
      </c>
      <c r="I536" s="80"/>
      <c r="J536" s="80"/>
      <c r="K536" s="80"/>
      <c r="L536" s="80"/>
      <c r="M536" s="80"/>
      <c r="N536" s="80"/>
      <c r="O536" s="80"/>
      <c r="P536" s="80"/>
      <c r="Q536" s="80"/>
      <c r="R536" s="80"/>
      <c r="S536" s="80"/>
      <c r="T536" s="80"/>
    </row>
    <row r="537" ht="15.75" customHeight="1" spans="1:20">
      <c r="A537" s="87">
        <v>2080505</v>
      </c>
      <c r="B537" s="88" t="s">
        <v>403</v>
      </c>
      <c r="C537" s="40">
        <v>46832</v>
      </c>
      <c r="D537" s="40">
        <v>10757</v>
      </c>
      <c r="E537" s="25">
        <v>7833</v>
      </c>
      <c r="F537" s="90">
        <f t="shared" si="16"/>
        <v>0.167257430816536</v>
      </c>
      <c r="G537" s="90">
        <f t="shared" si="17"/>
        <v>0.72817700102259</v>
      </c>
      <c r="H537" s="25">
        <v>7833</v>
      </c>
      <c r="I537" s="80"/>
      <c r="J537" s="80"/>
      <c r="K537" s="80"/>
      <c r="L537" s="80"/>
      <c r="M537" s="80"/>
      <c r="N537" s="80"/>
      <c r="O537" s="80"/>
      <c r="P537" s="80"/>
      <c r="Q537" s="80"/>
      <c r="R537" s="80"/>
      <c r="S537" s="80"/>
      <c r="T537" s="80"/>
    </row>
    <row r="538" ht="15.75" customHeight="1" spans="1:20">
      <c r="A538" s="87">
        <v>2080506</v>
      </c>
      <c r="B538" s="88" t="s">
        <v>404</v>
      </c>
      <c r="C538" s="40">
        <v>1580</v>
      </c>
      <c r="D538" s="40">
        <v>5527</v>
      </c>
      <c r="E538" s="25">
        <v>5611</v>
      </c>
      <c r="F538" s="90">
        <f t="shared" si="16"/>
        <v>3.55126582278481</v>
      </c>
      <c r="G538" s="90">
        <f t="shared" si="17"/>
        <v>1.01519811832821</v>
      </c>
      <c r="H538" s="25">
        <v>5611</v>
      </c>
      <c r="I538" s="80"/>
      <c r="J538" s="80"/>
      <c r="K538" s="80"/>
      <c r="L538" s="80"/>
      <c r="M538" s="80"/>
      <c r="N538" s="80"/>
      <c r="O538" s="80"/>
      <c r="P538" s="80"/>
      <c r="Q538" s="80"/>
      <c r="R538" s="80"/>
      <c r="S538" s="80"/>
      <c r="T538" s="80"/>
    </row>
    <row r="539" ht="15.75" customHeight="1" spans="1:20">
      <c r="A539" s="87">
        <v>2080507</v>
      </c>
      <c r="B539" s="88" t="s">
        <v>405</v>
      </c>
      <c r="C539" s="40"/>
      <c r="D539" s="40">
        <v>50084</v>
      </c>
      <c r="E539" s="25">
        <v>46000</v>
      </c>
      <c r="F539" s="90">
        <f t="shared" si="16"/>
        <v>0</v>
      </c>
      <c r="G539" s="90">
        <f t="shared" si="17"/>
        <v>0.918456992253015</v>
      </c>
      <c r="H539" s="25">
        <v>46000</v>
      </c>
      <c r="I539" s="80"/>
      <c r="J539" s="80"/>
      <c r="K539" s="80"/>
      <c r="L539" s="80"/>
      <c r="M539" s="80"/>
      <c r="N539" s="80"/>
      <c r="O539" s="80"/>
      <c r="P539" s="80"/>
      <c r="Q539" s="80"/>
      <c r="R539" s="80"/>
      <c r="S539" s="80"/>
      <c r="T539" s="80"/>
    </row>
    <row r="540" ht="15.75" customHeight="1" spans="1:20">
      <c r="A540" s="87">
        <v>2080508</v>
      </c>
      <c r="B540" s="88" t="s">
        <v>406</v>
      </c>
      <c r="C540" s="40"/>
      <c r="D540" s="40">
        <v>37</v>
      </c>
      <c r="E540" s="25"/>
      <c r="F540" s="90">
        <f t="shared" si="16"/>
        <v>0</v>
      </c>
      <c r="G540" s="90">
        <f t="shared" si="17"/>
        <v>0</v>
      </c>
      <c r="H540" s="25"/>
      <c r="I540" s="80"/>
      <c r="J540" s="80"/>
      <c r="K540" s="80"/>
      <c r="L540" s="80"/>
      <c r="M540" s="80"/>
      <c r="N540" s="80"/>
      <c r="O540" s="80"/>
      <c r="P540" s="80"/>
      <c r="Q540" s="80"/>
      <c r="R540" s="80"/>
      <c r="S540" s="80"/>
      <c r="T540" s="80"/>
    </row>
    <row r="541" ht="15.75" customHeight="1" spans="1:20">
      <c r="A541" s="87">
        <v>2080599</v>
      </c>
      <c r="B541" s="88" t="s">
        <v>407</v>
      </c>
      <c r="C541" s="40"/>
      <c r="D541" s="40"/>
      <c r="E541" s="25">
        <v>15</v>
      </c>
      <c r="F541" s="90">
        <f t="shared" si="16"/>
        <v>0</v>
      </c>
      <c r="G541" s="90">
        <f t="shared" si="17"/>
        <v>0</v>
      </c>
      <c r="H541" s="25">
        <v>15</v>
      </c>
      <c r="I541" s="80"/>
      <c r="J541" s="80"/>
      <c r="K541" s="80"/>
      <c r="L541" s="80"/>
      <c r="M541" s="80"/>
      <c r="N541" s="80"/>
      <c r="O541" s="80"/>
      <c r="P541" s="80"/>
      <c r="Q541" s="80"/>
      <c r="R541" s="80"/>
      <c r="S541" s="80"/>
      <c r="T541" s="80"/>
    </row>
    <row r="542" ht="15.75" customHeight="1" spans="1:20">
      <c r="A542" s="87">
        <v>20806</v>
      </c>
      <c r="B542" s="88" t="s">
        <v>408</v>
      </c>
      <c r="C542" s="36">
        <f>SUM(C543,C544,C545)</f>
        <v>200</v>
      </c>
      <c r="D542" s="36">
        <f>SUM(D543,D544,D545)</f>
        <v>0</v>
      </c>
      <c r="E542" s="36">
        <f>SUM(E543,E544,E545)</f>
        <v>0</v>
      </c>
      <c r="F542" s="90">
        <f t="shared" si="16"/>
        <v>0</v>
      </c>
      <c r="G542" s="90">
        <f t="shared" si="17"/>
        <v>0</v>
      </c>
      <c r="H542" s="24">
        <f>SUM(H543,H544,H545)</f>
        <v>0</v>
      </c>
      <c r="I542" s="80"/>
      <c r="J542" s="80"/>
      <c r="K542" s="80"/>
      <c r="L542" s="80"/>
      <c r="M542" s="80"/>
      <c r="N542" s="80"/>
      <c r="O542" s="80"/>
      <c r="P542" s="80"/>
      <c r="Q542" s="80"/>
      <c r="R542" s="80"/>
      <c r="S542" s="80"/>
      <c r="T542" s="80"/>
    </row>
    <row r="543" ht="15.75" customHeight="1" spans="1:20">
      <c r="A543" s="87">
        <v>2080601</v>
      </c>
      <c r="B543" s="88" t="s">
        <v>409</v>
      </c>
      <c r="C543" s="40">
        <v>200</v>
      </c>
      <c r="D543" s="40"/>
      <c r="E543" s="40"/>
      <c r="F543" s="90">
        <f t="shared" si="16"/>
        <v>0</v>
      </c>
      <c r="G543" s="90">
        <f t="shared" si="17"/>
        <v>0</v>
      </c>
      <c r="H543" s="25"/>
      <c r="I543" s="80"/>
      <c r="J543" s="80"/>
      <c r="K543" s="80"/>
      <c r="L543" s="80"/>
      <c r="M543" s="80"/>
      <c r="N543" s="80"/>
      <c r="O543" s="80"/>
      <c r="P543" s="80"/>
      <c r="Q543" s="80"/>
      <c r="R543" s="80"/>
      <c r="S543" s="80"/>
      <c r="T543" s="80"/>
    </row>
    <row r="544" ht="15.75" customHeight="1" spans="1:20">
      <c r="A544" s="87">
        <v>2080602</v>
      </c>
      <c r="B544" s="88" t="s">
        <v>410</v>
      </c>
      <c r="C544" s="40"/>
      <c r="D544" s="40"/>
      <c r="E544" s="25"/>
      <c r="F544" s="90">
        <f t="shared" si="16"/>
        <v>0</v>
      </c>
      <c r="G544" s="90">
        <f t="shared" si="17"/>
        <v>0</v>
      </c>
      <c r="H544" s="25"/>
      <c r="I544" s="80"/>
      <c r="J544" s="80"/>
      <c r="K544" s="80"/>
      <c r="L544" s="80"/>
      <c r="M544" s="80"/>
      <c r="N544" s="80"/>
      <c r="O544" s="80"/>
      <c r="P544" s="80"/>
      <c r="Q544" s="80"/>
      <c r="R544" s="80"/>
      <c r="S544" s="80"/>
      <c r="T544" s="80"/>
    </row>
    <row r="545" ht="15.75" customHeight="1" spans="1:20">
      <c r="A545" s="87">
        <v>2080699</v>
      </c>
      <c r="B545" s="88" t="s">
        <v>411</v>
      </c>
      <c r="C545" s="40"/>
      <c r="D545" s="40"/>
      <c r="E545" s="25"/>
      <c r="F545" s="90">
        <f t="shared" si="16"/>
        <v>0</v>
      </c>
      <c r="G545" s="90">
        <f t="shared" si="17"/>
        <v>0</v>
      </c>
      <c r="H545" s="25"/>
      <c r="I545" s="80"/>
      <c r="J545" s="80"/>
      <c r="K545" s="80"/>
      <c r="L545" s="80"/>
      <c r="M545" s="80"/>
      <c r="N545" s="80"/>
      <c r="O545" s="80"/>
      <c r="P545" s="80"/>
      <c r="Q545" s="80"/>
      <c r="R545" s="80"/>
      <c r="S545" s="80"/>
      <c r="T545" s="80"/>
    </row>
    <row r="546" ht="15.75" customHeight="1" spans="1:20">
      <c r="A546" s="87">
        <v>20807</v>
      </c>
      <c r="B546" s="88" t="s">
        <v>412</v>
      </c>
      <c r="C546" s="36">
        <f>SUM(C547,C548,C549,C550,C551,C552,C553,C554,C555)</f>
        <v>0</v>
      </c>
      <c r="D546" s="36">
        <f>SUM(D547,D548,D549,D550,D551,D552,D553,D554,D555)</f>
        <v>3270</v>
      </c>
      <c r="E546" s="36">
        <f>SUM(E547,E548,E549,E550,E551,E552,E553,E554,E555)</f>
        <v>1200</v>
      </c>
      <c r="F546" s="90">
        <f t="shared" si="16"/>
        <v>0</v>
      </c>
      <c r="G546" s="90">
        <f t="shared" si="17"/>
        <v>0.36697247706422</v>
      </c>
      <c r="H546" s="24">
        <f>SUM(H547,H548,H549,H550,H551,H552,H553,H554,H555)</f>
        <v>1200</v>
      </c>
      <c r="I546" s="80"/>
      <c r="J546" s="80"/>
      <c r="K546" s="80"/>
      <c r="L546" s="80"/>
      <c r="M546" s="80"/>
      <c r="N546" s="80"/>
      <c r="O546" s="80"/>
      <c r="P546" s="80"/>
      <c r="Q546" s="80"/>
      <c r="R546" s="80"/>
      <c r="S546" s="80"/>
      <c r="T546" s="80"/>
    </row>
    <row r="547" ht="15.75" customHeight="1" spans="1:20">
      <c r="A547" s="87">
        <v>2080701</v>
      </c>
      <c r="B547" s="88" t="s">
        <v>413</v>
      </c>
      <c r="C547" s="40"/>
      <c r="D547" s="40"/>
      <c r="E547" s="40"/>
      <c r="F547" s="90">
        <f t="shared" si="16"/>
        <v>0</v>
      </c>
      <c r="G547" s="90">
        <f t="shared" si="17"/>
        <v>0</v>
      </c>
      <c r="H547" s="25"/>
      <c r="I547" s="80"/>
      <c r="J547" s="80"/>
      <c r="K547" s="80"/>
      <c r="L547" s="80"/>
      <c r="M547" s="80"/>
      <c r="N547" s="80"/>
      <c r="O547" s="80"/>
      <c r="P547" s="80"/>
      <c r="Q547" s="80"/>
      <c r="R547" s="80"/>
      <c r="S547" s="80"/>
      <c r="T547" s="80"/>
    </row>
    <row r="548" ht="15.75" customHeight="1" spans="1:20">
      <c r="A548" s="87">
        <v>2080702</v>
      </c>
      <c r="B548" s="88" t="s">
        <v>414</v>
      </c>
      <c r="C548" s="40"/>
      <c r="D548" s="40"/>
      <c r="E548" s="25"/>
      <c r="F548" s="90">
        <f t="shared" si="16"/>
        <v>0</v>
      </c>
      <c r="G548" s="90">
        <f t="shared" si="17"/>
        <v>0</v>
      </c>
      <c r="H548" s="25"/>
      <c r="I548" s="80"/>
      <c r="J548" s="80"/>
      <c r="K548" s="80"/>
      <c r="L548" s="80"/>
      <c r="M548" s="80"/>
      <c r="N548" s="80"/>
      <c r="O548" s="80"/>
      <c r="P548" s="80"/>
      <c r="Q548" s="80"/>
      <c r="R548" s="80"/>
      <c r="S548" s="80"/>
      <c r="T548" s="80"/>
    </row>
    <row r="549" ht="15.75" customHeight="1" spans="1:20">
      <c r="A549" s="87">
        <v>2080704</v>
      </c>
      <c r="B549" s="88" t="s">
        <v>415</v>
      </c>
      <c r="C549" s="40"/>
      <c r="D549" s="40">
        <v>699</v>
      </c>
      <c r="E549" s="25">
        <v>0</v>
      </c>
      <c r="F549" s="90">
        <f t="shared" si="16"/>
        <v>0</v>
      </c>
      <c r="G549" s="90">
        <f t="shared" si="17"/>
        <v>0</v>
      </c>
      <c r="H549" s="25">
        <v>0</v>
      </c>
      <c r="I549" s="80"/>
      <c r="J549" s="80"/>
      <c r="K549" s="80"/>
      <c r="L549" s="80"/>
      <c r="M549" s="80"/>
      <c r="N549" s="80"/>
      <c r="O549" s="80"/>
      <c r="P549" s="80"/>
      <c r="Q549" s="80"/>
      <c r="R549" s="80"/>
      <c r="S549" s="80"/>
      <c r="T549" s="80"/>
    </row>
    <row r="550" ht="15.75" customHeight="1" spans="1:20">
      <c r="A550" s="87">
        <v>2080705</v>
      </c>
      <c r="B550" s="88" t="s">
        <v>416</v>
      </c>
      <c r="C550" s="40"/>
      <c r="D550" s="40">
        <v>619</v>
      </c>
      <c r="E550" s="25">
        <v>600</v>
      </c>
      <c r="F550" s="90">
        <f t="shared" si="16"/>
        <v>0</v>
      </c>
      <c r="G550" s="90">
        <f t="shared" si="17"/>
        <v>0.969305331179321</v>
      </c>
      <c r="H550" s="25">
        <v>600</v>
      </c>
      <c r="I550" s="80"/>
      <c r="J550" s="80"/>
      <c r="K550" s="80"/>
      <c r="L550" s="80"/>
      <c r="M550" s="80"/>
      <c r="N550" s="80"/>
      <c r="O550" s="80"/>
      <c r="P550" s="80"/>
      <c r="Q550" s="80"/>
      <c r="R550" s="80"/>
      <c r="S550" s="80"/>
      <c r="T550" s="80"/>
    </row>
    <row r="551" ht="15.75" customHeight="1" spans="1:20">
      <c r="A551" s="87">
        <v>2080709</v>
      </c>
      <c r="B551" s="88" t="s">
        <v>417</v>
      </c>
      <c r="C551" s="40"/>
      <c r="D551" s="40"/>
      <c r="E551" s="25"/>
      <c r="F551" s="90">
        <f t="shared" si="16"/>
        <v>0</v>
      </c>
      <c r="G551" s="90">
        <f t="shared" si="17"/>
        <v>0</v>
      </c>
      <c r="H551" s="25"/>
      <c r="I551" s="80"/>
      <c r="J551" s="80"/>
      <c r="K551" s="80"/>
      <c r="L551" s="80"/>
      <c r="M551" s="80"/>
      <c r="N551" s="80"/>
      <c r="O551" s="80"/>
      <c r="P551" s="80"/>
      <c r="Q551" s="80"/>
      <c r="R551" s="80"/>
      <c r="S551" s="80"/>
      <c r="T551" s="80"/>
    </row>
    <row r="552" ht="15.75" customHeight="1" spans="1:20">
      <c r="A552" s="87">
        <v>2080711</v>
      </c>
      <c r="B552" s="88" t="s">
        <v>418</v>
      </c>
      <c r="C552" s="40"/>
      <c r="D552" s="40">
        <v>1</v>
      </c>
      <c r="E552" s="25"/>
      <c r="F552" s="90">
        <f t="shared" si="16"/>
        <v>0</v>
      </c>
      <c r="G552" s="90">
        <f t="shared" si="17"/>
        <v>0</v>
      </c>
      <c r="H552" s="25"/>
      <c r="I552" s="80"/>
      <c r="J552" s="80"/>
      <c r="K552" s="80"/>
      <c r="L552" s="80"/>
      <c r="M552" s="80"/>
      <c r="N552" s="80"/>
      <c r="O552" s="80"/>
      <c r="P552" s="80"/>
      <c r="Q552" s="80"/>
      <c r="R552" s="80"/>
      <c r="S552" s="80"/>
      <c r="T552" s="80"/>
    </row>
    <row r="553" ht="15.75" customHeight="1" spans="1:20">
      <c r="A553" s="87">
        <v>2080712</v>
      </c>
      <c r="B553" s="88" t="s">
        <v>419</v>
      </c>
      <c r="C553" s="40"/>
      <c r="D553" s="40"/>
      <c r="E553" s="25"/>
      <c r="F553" s="90">
        <f t="shared" si="16"/>
        <v>0</v>
      </c>
      <c r="G553" s="90">
        <f t="shared" si="17"/>
        <v>0</v>
      </c>
      <c r="H553" s="25"/>
      <c r="I553" s="80"/>
      <c r="J553" s="80"/>
      <c r="K553" s="80"/>
      <c r="L553" s="80"/>
      <c r="M553" s="80"/>
      <c r="N553" s="80"/>
      <c r="O553" s="80"/>
      <c r="P553" s="80"/>
      <c r="Q553" s="80"/>
      <c r="R553" s="80"/>
      <c r="S553" s="80"/>
      <c r="T553" s="80"/>
    </row>
    <row r="554" ht="15.75" customHeight="1" spans="1:20">
      <c r="A554" s="87">
        <v>2080713</v>
      </c>
      <c r="B554" s="88" t="s">
        <v>420</v>
      </c>
      <c r="C554" s="40"/>
      <c r="D554" s="40">
        <v>54</v>
      </c>
      <c r="E554" s="25">
        <v>0</v>
      </c>
      <c r="F554" s="90">
        <f t="shared" si="16"/>
        <v>0</v>
      </c>
      <c r="G554" s="90">
        <f t="shared" si="17"/>
        <v>0</v>
      </c>
      <c r="H554" s="25">
        <v>0</v>
      </c>
      <c r="I554" s="80"/>
      <c r="J554" s="80"/>
      <c r="K554" s="80"/>
      <c r="L554" s="80"/>
      <c r="M554" s="80"/>
      <c r="N554" s="80"/>
      <c r="O554" s="80"/>
      <c r="P554" s="80"/>
      <c r="Q554" s="80"/>
      <c r="R554" s="80"/>
      <c r="S554" s="80"/>
      <c r="T554" s="80"/>
    </row>
    <row r="555" ht="15.75" customHeight="1" spans="1:20">
      <c r="A555" s="87">
        <v>2080799</v>
      </c>
      <c r="B555" s="88" t="s">
        <v>421</v>
      </c>
      <c r="C555" s="40"/>
      <c r="D555" s="40">
        <v>1897</v>
      </c>
      <c r="E555" s="25">
        <v>600</v>
      </c>
      <c r="F555" s="90">
        <f t="shared" si="16"/>
        <v>0</v>
      </c>
      <c r="G555" s="90">
        <f t="shared" si="17"/>
        <v>0.316288877174486</v>
      </c>
      <c r="H555" s="25">
        <v>600</v>
      </c>
      <c r="I555" s="80"/>
      <c r="J555" s="80"/>
      <c r="K555" s="80"/>
      <c r="L555" s="80"/>
      <c r="M555" s="80"/>
      <c r="N555" s="80"/>
      <c r="O555" s="80"/>
      <c r="P555" s="80"/>
      <c r="Q555" s="80"/>
      <c r="R555" s="80"/>
      <c r="S555" s="80"/>
      <c r="T555" s="80"/>
    </row>
    <row r="556" ht="15.75" customHeight="1" spans="1:20">
      <c r="A556" s="87">
        <v>20808</v>
      </c>
      <c r="B556" s="88" t="s">
        <v>422</v>
      </c>
      <c r="C556" s="36">
        <f>SUM(C557,C558,C559,C560,C561,C562,C563,C564)</f>
        <v>3597</v>
      </c>
      <c r="D556" s="36">
        <f>SUM(D557,D558,D559,D560,D561,D562,D563,D564)</f>
        <v>5513</v>
      </c>
      <c r="E556" s="36">
        <f>SUM(E557,E558,E559,E560,E561,E562,E563,E564)</f>
        <v>6797</v>
      </c>
      <c r="F556" s="90">
        <f t="shared" si="16"/>
        <v>1.88963024742841</v>
      </c>
      <c r="G556" s="90">
        <f t="shared" si="17"/>
        <v>1.23290404498458</v>
      </c>
      <c r="H556" s="24">
        <f>SUM(H557,H558,H559,H560,H561,H562,H563,H564)</f>
        <v>6797</v>
      </c>
      <c r="I556" s="80"/>
      <c r="J556" s="80"/>
      <c r="K556" s="80"/>
      <c r="L556" s="80"/>
      <c r="M556" s="80"/>
      <c r="N556" s="80"/>
      <c r="O556" s="80"/>
      <c r="P556" s="80"/>
      <c r="Q556" s="80"/>
      <c r="R556" s="80"/>
      <c r="S556" s="80"/>
      <c r="T556" s="80"/>
    </row>
    <row r="557" ht="15.75" customHeight="1" spans="1:20">
      <c r="A557" s="87">
        <v>2080801</v>
      </c>
      <c r="B557" s="88" t="s">
        <v>423</v>
      </c>
      <c r="C557" s="40"/>
      <c r="D557" s="40">
        <v>608</v>
      </c>
      <c r="E557" s="40">
        <v>37</v>
      </c>
      <c r="F557" s="90">
        <f t="shared" si="16"/>
        <v>0</v>
      </c>
      <c r="G557" s="90">
        <f t="shared" si="17"/>
        <v>0.0608552631578947</v>
      </c>
      <c r="H557" s="25">
        <v>37</v>
      </c>
      <c r="I557" s="80"/>
      <c r="J557" s="80"/>
      <c r="K557" s="80"/>
      <c r="L557" s="80"/>
      <c r="M557" s="80"/>
      <c r="N557" s="80"/>
      <c r="O557" s="80"/>
      <c r="P557" s="80"/>
      <c r="Q557" s="80"/>
      <c r="R557" s="80"/>
      <c r="S557" s="80"/>
      <c r="T557" s="80"/>
    </row>
    <row r="558" ht="15.75" customHeight="1" spans="1:20">
      <c r="A558" s="87">
        <v>2080802</v>
      </c>
      <c r="B558" s="88" t="s">
        <v>424</v>
      </c>
      <c r="C558" s="40">
        <v>479</v>
      </c>
      <c r="D558" s="40">
        <v>1501</v>
      </c>
      <c r="E558" s="25">
        <v>1855</v>
      </c>
      <c r="F558" s="90">
        <f t="shared" si="16"/>
        <v>3.87265135699374</v>
      </c>
      <c r="G558" s="90">
        <f t="shared" si="17"/>
        <v>1.23584277148568</v>
      </c>
      <c r="H558" s="25">
        <v>1855</v>
      </c>
      <c r="I558" s="80"/>
      <c r="J558" s="80"/>
      <c r="K558" s="80"/>
      <c r="L558" s="80"/>
      <c r="M558" s="80"/>
      <c r="N558" s="80"/>
      <c r="O558" s="80"/>
      <c r="P558" s="80"/>
      <c r="Q558" s="80"/>
      <c r="R558" s="80"/>
      <c r="S558" s="80"/>
      <c r="T558" s="80"/>
    </row>
    <row r="559" ht="15.75" customHeight="1" spans="1:20">
      <c r="A559" s="87">
        <v>2080803</v>
      </c>
      <c r="B559" s="88" t="s">
        <v>425</v>
      </c>
      <c r="C559" s="40"/>
      <c r="D559" s="40">
        <v>22</v>
      </c>
      <c r="E559" s="25">
        <v>0</v>
      </c>
      <c r="F559" s="90">
        <f t="shared" si="16"/>
        <v>0</v>
      </c>
      <c r="G559" s="90">
        <f t="shared" si="17"/>
        <v>0</v>
      </c>
      <c r="H559" s="25">
        <v>0</v>
      </c>
      <c r="I559" s="80"/>
      <c r="J559" s="80"/>
      <c r="K559" s="80"/>
      <c r="L559" s="80"/>
      <c r="M559" s="80"/>
      <c r="N559" s="80"/>
      <c r="O559" s="80"/>
      <c r="P559" s="80"/>
      <c r="Q559" s="80"/>
      <c r="R559" s="80"/>
      <c r="S559" s="80"/>
      <c r="T559" s="80"/>
    </row>
    <row r="560" ht="15.75" customHeight="1" spans="1:20">
      <c r="A560" s="87">
        <v>2080805</v>
      </c>
      <c r="B560" s="88" t="s">
        <v>426</v>
      </c>
      <c r="C560" s="40">
        <v>3000</v>
      </c>
      <c r="D560" s="40">
        <v>170</v>
      </c>
      <c r="E560" s="25">
        <v>1800</v>
      </c>
      <c r="F560" s="90">
        <f t="shared" si="16"/>
        <v>0.6</v>
      </c>
      <c r="G560" s="90">
        <f t="shared" si="17"/>
        <v>10.5882352941176</v>
      </c>
      <c r="H560" s="25">
        <v>1800</v>
      </c>
      <c r="I560" s="80"/>
      <c r="J560" s="80"/>
      <c r="K560" s="80"/>
      <c r="L560" s="80"/>
      <c r="M560" s="80"/>
      <c r="N560" s="80"/>
      <c r="O560" s="80"/>
      <c r="P560" s="80"/>
      <c r="Q560" s="80"/>
      <c r="R560" s="80"/>
      <c r="S560" s="80"/>
      <c r="T560" s="80"/>
    </row>
    <row r="561" ht="15.75" customHeight="1" spans="1:20">
      <c r="A561" s="87">
        <v>2080806</v>
      </c>
      <c r="B561" s="88" t="s">
        <v>427</v>
      </c>
      <c r="C561" s="40">
        <v>110</v>
      </c>
      <c r="D561" s="40">
        <v>1190</v>
      </c>
      <c r="E561" s="25">
        <v>1100</v>
      </c>
      <c r="F561" s="90">
        <f t="shared" si="16"/>
        <v>10</v>
      </c>
      <c r="G561" s="90">
        <f t="shared" si="17"/>
        <v>0.92436974789916</v>
      </c>
      <c r="H561" s="25">
        <v>1100</v>
      </c>
      <c r="I561" s="80"/>
      <c r="J561" s="80"/>
      <c r="K561" s="80"/>
      <c r="L561" s="80"/>
      <c r="M561" s="80"/>
      <c r="N561" s="80"/>
      <c r="O561" s="80"/>
      <c r="P561" s="80"/>
      <c r="Q561" s="80"/>
      <c r="R561" s="80"/>
      <c r="S561" s="80"/>
      <c r="T561" s="80"/>
    </row>
    <row r="562" ht="15.75" customHeight="1" spans="1:20">
      <c r="A562" s="87">
        <v>2080807</v>
      </c>
      <c r="B562" s="88" t="s">
        <v>428</v>
      </c>
      <c r="C562" s="40"/>
      <c r="D562" s="40"/>
      <c r="E562" s="25"/>
      <c r="F562" s="90">
        <f t="shared" si="16"/>
        <v>0</v>
      </c>
      <c r="G562" s="90">
        <f t="shared" si="17"/>
        <v>0</v>
      </c>
      <c r="H562" s="25"/>
      <c r="I562" s="80"/>
      <c r="J562" s="80"/>
      <c r="K562" s="80"/>
      <c r="L562" s="80"/>
      <c r="M562" s="80"/>
      <c r="N562" s="80"/>
      <c r="O562" s="80"/>
      <c r="P562" s="80"/>
      <c r="Q562" s="80"/>
      <c r="R562" s="80"/>
      <c r="S562" s="80"/>
      <c r="T562" s="80"/>
    </row>
    <row r="563" ht="15.75" customHeight="1" spans="1:20">
      <c r="A563" s="87">
        <v>2080808</v>
      </c>
      <c r="B563" s="88" t="s">
        <v>429</v>
      </c>
      <c r="C563" s="40"/>
      <c r="D563" s="40"/>
      <c r="E563" s="25"/>
      <c r="F563" s="90">
        <f t="shared" si="16"/>
        <v>0</v>
      </c>
      <c r="G563" s="90">
        <f t="shared" si="17"/>
        <v>0</v>
      </c>
      <c r="H563" s="25"/>
      <c r="I563" s="80"/>
      <c r="J563" s="80"/>
      <c r="K563" s="80"/>
      <c r="L563" s="80"/>
      <c r="M563" s="80"/>
      <c r="N563" s="80"/>
      <c r="O563" s="80"/>
      <c r="P563" s="80"/>
      <c r="Q563" s="80"/>
      <c r="R563" s="80"/>
      <c r="S563" s="80"/>
      <c r="T563" s="80"/>
    </row>
    <row r="564" ht="15.75" customHeight="1" spans="1:20">
      <c r="A564" s="87">
        <v>2080899</v>
      </c>
      <c r="B564" s="88" t="s">
        <v>430</v>
      </c>
      <c r="C564" s="40">
        <v>8</v>
      </c>
      <c r="D564" s="40">
        <v>2022</v>
      </c>
      <c r="E564" s="25">
        <v>2005</v>
      </c>
      <c r="F564" s="90">
        <f t="shared" si="16"/>
        <v>250.625</v>
      </c>
      <c r="G564" s="90">
        <f t="shared" si="17"/>
        <v>0.991592482690406</v>
      </c>
      <c r="H564" s="25">
        <v>2005</v>
      </c>
      <c r="I564" s="80"/>
      <c r="J564" s="80"/>
      <c r="K564" s="80"/>
      <c r="L564" s="80"/>
      <c r="M564" s="80"/>
      <c r="N564" s="80"/>
      <c r="O564" s="80"/>
      <c r="P564" s="80"/>
      <c r="Q564" s="80"/>
      <c r="R564" s="80"/>
      <c r="S564" s="80"/>
      <c r="T564" s="80"/>
    </row>
    <row r="565" ht="15.75" customHeight="1" spans="1:20">
      <c r="A565" s="87">
        <v>20809</v>
      </c>
      <c r="B565" s="88" t="s">
        <v>431</v>
      </c>
      <c r="C565" s="36">
        <f>SUM(C566,C567,C568,C569,C570,C571)</f>
        <v>2998</v>
      </c>
      <c r="D565" s="36">
        <f>SUM(D566,D567,D568,D569,D570,D571)</f>
        <v>2029</v>
      </c>
      <c r="E565" s="36">
        <f>SUM(E566,E567,E568,E569,E570,E571)</f>
        <v>1864</v>
      </c>
      <c r="F565" s="90">
        <f t="shared" si="16"/>
        <v>0.621747831887925</v>
      </c>
      <c r="G565" s="90">
        <f t="shared" si="17"/>
        <v>0.918679152291769</v>
      </c>
      <c r="H565" s="24">
        <f>SUM(H566,H567,H568,H569,H570,H571)</f>
        <v>1864</v>
      </c>
      <c r="I565" s="80"/>
      <c r="J565" s="80"/>
      <c r="K565" s="80"/>
      <c r="L565" s="80"/>
      <c r="M565" s="80"/>
      <c r="N565" s="80"/>
      <c r="O565" s="80"/>
      <c r="P565" s="80"/>
      <c r="Q565" s="80"/>
      <c r="R565" s="80"/>
      <c r="S565" s="80"/>
      <c r="T565" s="80"/>
    </row>
    <row r="566" ht="15.75" customHeight="1" spans="1:20">
      <c r="A566" s="87">
        <v>2080901</v>
      </c>
      <c r="B566" s="88" t="s">
        <v>432</v>
      </c>
      <c r="C566" s="40"/>
      <c r="D566" s="40">
        <v>212</v>
      </c>
      <c r="E566" s="40">
        <v>300</v>
      </c>
      <c r="F566" s="90">
        <f t="shared" si="16"/>
        <v>0</v>
      </c>
      <c r="G566" s="90">
        <f t="shared" si="17"/>
        <v>1.41509433962264</v>
      </c>
      <c r="H566" s="25">
        <v>300</v>
      </c>
      <c r="I566" s="80"/>
      <c r="J566" s="80"/>
      <c r="K566" s="80"/>
      <c r="L566" s="80"/>
      <c r="M566" s="80"/>
      <c r="N566" s="80"/>
      <c r="O566" s="80"/>
      <c r="P566" s="80"/>
      <c r="Q566" s="80"/>
      <c r="R566" s="80"/>
      <c r="S566" s="80"/>
      <c r="T566" s="80"/>
    </row>
    <row r="567" ht="15.75" customHeight="1" spans="1:20">
      <c r="A567" s="87">
        <v>2080902</v>
      </c>
      <c r="B567" s="88" t="s">
        <v>433</v>
      </c>
      <c r="C567" s="40">
        <v>635</v>
      </c>
      <c r="D567" s="40">
        <v>600</v>
      </c>
      <c r="E567" s="25">
        <v>564</v>
      </c>
      <c r="F567" s="90">
        <f t="shared" si="16"/>
        <v>0.888188976377953</v>
      </c>
      <c r="G567" s="90">
        <f t="shared" si="17"/>
        <v>0.94</v>
      </c>
      <c r="H567" s="25">
        <v>564</v>
      </c>
      <c r="I567" s="80"/>
      <c r="J567" s="80"/>
      <c r="K567" s="80"/>
      <c r="L567" s="80"/>
      <c r="M567" s="80"/>
      <c r="N567" s="80"/>
      <c r="O567" s="80"/>
      <c r="P567" s="80"/>
      <c r="Q567" s="80"/>
      <c r="R567" s="80"/>
      <c r="S567" s="80"/>
      <c r="T567" s="80"/>
    </row>
    <row r="568" ht="15.75" customHeight="1" spans="1:20">
      <c r="A568" s="87">
        <v>2080903</v>
      </c>
      <c r="B568" s="88" t="s">
        <v>434</v>
      </c>
      <c r="C568" s="40">
        <v>84</v>
      </c>
      <c r="D568" s="40">
        <v>63</v>
      </c>
      <c r="E568" s="25">
        <v>0</v>
      </c>
      <c r="F568" s="90">
        <f t="shared" si="16"/>
        <v>0</v>
      </c>
      <c r="G568" s="90">
        <f t="shared" si="17"/>
        <v>0</v>
      </c>
      <c r="H568" s="25">
        <v>0</v>
      </c>
      <c r="I568" s="80"/>
      <c r="J568" s="80"/>
      <c r="K568" s="80"/>
      <c r="L568" s="80"/>
      <c r="M568" s="80"/>
      <c r="N568" s="80"/>
      <c r="O568" s="80"/>
      <c r="P568" s="80"/>
      <c r="Q568" s="80"/>
      <c r="R568" s="80"/>
      <c r="S568" s="80"/>
      <c r="T568" s="80"/>
    </row>
    <row r="569" ht="15.75" customHeight="1" spans="1:20">
      <c r="A569" s="87">
        <v>2080904</v>
      </c>
      <c r="B569" s="88" t="s">
        <v>435</v>
      </c>
      <c r="C569" s="40">
        <v>100</v>
      </c>
      <c r="D569" s="40"/>
      <c r="E569" s="25"/>
      <c r="F569" s="90">
        <f t="shared" si="16"/>
        <v>0</v>
      </c>
      <c r="G569" s="90">
        <f t="shared" si="17"/>
        <v>0</v>
      </c>
      <c r="H569" s="25"/>
      <c r="I569" s="80"/>
      <c r="J569" s="80"/>
      <c r="K569" s="80"/>
      <c r="L569" s="80"/>
      <c r="M569" s="80"/>
      <c r="N569" s="80"/>
      <c r="O569" s="80"/>
      <c r="P569" s="80"/>
      <c r="Q569" s="80"/>
      <c r="R569" s="80"/>
      <c r="S569" s="80"/>
      <c r="T569" s="80"/>
    </row>
    <row r="570" ht="15.75" customHeight="1" spans="1:20">
      <c r="A570" s="87">
        <v>2080905</v>
      </c>
      <c r="B570" s="88" t="s">
        <v>436</v>
      </c>
      <c r="C570" s="40">
        <v>178</v>
      </c>
      <c r="D570" s="40">
        <v>171</v>
      </c>
      <c r="E570" s="25">
        <v>0</v>
      </c>
      <c r="F570" s="90">
        <f t="shared" si="16"/>
        <v>0</v>
      </c>
      <c r="G570" s="90">
        <f t="shared" si="17"/>
        <v>0</v>
      </c>
      <c r="H570" s="25">
        <v>0</v>
      </c>
      <c r="I570" s="80"/>
      <c r="J570" s="80"/>
      <c r="K570" s="80"/>
      <c r="L570" s="80"/>
      <c r="M570" s="80"/>
      <c r="N570" s="80"/>
      <c r="O570" s="80"/>
      <c r="P570" s="80"/>
      <c r="Q570" s="80"/>
      <c r="R570" s="80"/>
      <c r="S570" s="80"/>
      <c r="T570" s="80"/>
    </row>
    <row r="571" ht="15.75" customHeight="1" spans="1:20">
      <c r="A571" s="87">
        <v>2080999</v>
      </c>
      <c r="B571" s="88" t="s">
        <v>437</v>
      </c>
      <c r="C571" s="40">
        <v>2001</v>
      </c>
      <c r="D571" s="40">
        <v>983</v>
      </c>
      <c r="E571" s="25">
        <v>1000</v>
      </c>
      <c r="F571" s="90">
        <f t="shared" si="16"/>
        <v>0.499750124937531</v>
      </c>
      <c r="G571" s="90">
        <f t="shared" si="17"/>
        <v>1.01729399796541</v>
      </c>
      <c r="H571" s="25">
        <v>1000</v>
      </c>
      <c r="I571" s="80"/>
      <c r="J571" s="80"/>
      <c r="K571" s="80"/>
      <c r="L571" s="80"/>
      <c r="M571" s="80"/>
      <c r="N571" s="80"/>
      <c r="O571" s="80"/>
      <c r="P571" s="80"/>
      <c r="Q571" s="80"/>
      <c r="R571" s="80"/>
      <c r="S571" s="80"/>
      <c r="T571" s="80"/>
    </row>
    <row r="572" ht="15.75" customHeight="1" spans="1:20">
      <c r="A572" s="87">
        <v>20810</v>
      </c>
      <c r="B572" s="88" t="s">
        <v>438</v>
      </c>
      <c r="C572" s="36">
        <f>SUM(C573,C574,C575,C576,C577,C578,C579)</f>
        <v>1908</v>
      </c>
      <c r="D572" s="36">
        <f>SUM(D573,D574,D575,D576,D577,D578,D579)</f>
        <v>1694</v>
      </c>
      <c r="E572" s="36">
        <f>SUM(E573,E574,E575,E576,E577,E578,E579)</f>
        <v>1102</v>
      </c>
      <c r="F572" s="90">
        <f t="shared" si="16"/>
        <v>0.577568134171908</v>
      </c>
      <c r="G572" s="90">
        <f t="shared" si="17"/>
        <v>0.650531286894923</v>
      </c>
      <c r="H572" s="24">
        <f>SUM(H573,H574,H575,H576,H577,H578,H579)</f>
        <v>1102</v>
      </c>
      <c r="I572" s="80"/>
      <c r="J572" s="80"/>
      <c r="K572" s="80"/>
      <c r="L572" s="80"/>
      <c r="M572" s="80"/>
      <c r="N572" s="80"/>
      <c r="O572" s="80"/>
      <c r="P572" s="80"/>
      <c r="Q572" s="80"/>
      <c r="R572" s="80"/>
      <c r="S572" s="80"/>
      <c r="T572" s="80"/>
    </row>
    <row r="573" ht="15.75" customHeight="1" spans="1:20">
      <c r="A573" s="87">
        <v>2081001</v>
      </c>
      <c r="B573" s="88" t="s">
        <v>439</v>
      </c>
      <c r="C573" s="40">
        <v>239</v>
      </c>
      <c r="D573" s="40">
        <v>210</v>
      </c>
      <c r="E573" s="40">
        <v>0</v>
      </c>
      <c r="F573" s="90">
        <f t="shared" si="16"/>
        <v>0</v>
      </c>
      <c r="G573" s="90">
        <f t="shared" si="17"/>
        <v>0</v>
      </c>
      <c r="H573" s="25">
        <v>0</v>
      </c>
      <c r="I573" s="80"/>
      <c r="J573" s="80"/>
      <c r="K573" s="80"/>
      <c r="L573" s="80"/>
      <c r="M573" s="80"/>
      <c r="N573" s="80"/>
      <c r="O573" s="80"/>
      <c r="P573" s="80"/>
      <c r="Q573" s="80"/>
      <c r="R573" s="80"/>
      <c r="S573" s="80"/>
      <c r="T573" s="80"/>
    </row>
    <row r="574" ht="15.75" customHeight="1" spans="1:20">
      <c r="A574" s="87">
        <v>2081002</v>
      </c>
      <c r="B574" s="88" t="s">
        <v>440</v>
      </c>
      <c r="C574" s="40">
        <v>291</v>
      </c>
      <c r="D574" s="40">
        <v>139</v>
      </c>
      <c r="E574" s="25">
        <v>0</v>
      </c>
      <c r="F574" s="90">
        <f t="shared" si="16"/>
        <v>0</v>
      </c>
      <c r="G574" s="90">
        <f t="shared" si="17"/>
        <v>0</v>
      </c>
      <c r="H574" s="25">
        <v>0</v>
      </c>
      <c r="I574" s="80"/>
      <c r="J574" s="80"/>
      <c r="K574" s="80"/>
      <c r="L574" s="80"/>
      <c r="M574" s="80"/>
      <c r="N574" s="80"/>
      <c r="O574" s="80"/>
      <c r="P574" s="80"/>
      <c r="Q574" s="80"/>
      <c r="R574" s="80"/>
      <c r="S574" s="80"/>
      <c r="T574" s="80"/>
    </row>
    <row r="575" ht="15.75" customHeight="1" spans="1:20">
      <c r="A575" s="87">
        <v>2081003</v>
      </c>
      <c r="B575" s="88" t="s">
        <v>441</v>
      </c>
      <c r="C575" s="40"/>
      <c r="D575" s="40"/>
      <c r="E575" s="25"/>
      <c r="F575" s="90">
        <f t="shared" si="16"/>
        <v>0</v>
      </c>
      <c r="G575" s="90">
        <f t="shared" si="17"/>
        <v>0</v>
      </c>
      <c r="H575" s="25"/>
      <c r="I575" s="80"/>
      <c r="J575" s="80"/>
      <c r="K575" s="80"/>
      <c r="L575" s="80"/>
      <c r="M575" s="80"/>
      <c r="N575" s="80"/>
      <c r="O575" s="80"/>
      <c r="P575" s="80"/>
      <c r="Q575" s="80"/>
      <c r="R575" s="80"/>
      <c r="S575" s="80"/>
      <c r="T575" s="80"/>
    </row>
    <row r="576" ht="15.75" customHeight="1" spans="1:20">
      <c r="A576" s="87">
        <v>2081004</v>
      </c>
      <c r="B576" s="88" t="s">
        <v>442</v>
      </c>
      <c r="C576" s="40">
        <v>990</v>
      </c>
      <c r="D576" s="40">
        <v>652</v>
      </c>
      <c r="E576" s="25">
        <v>451</v>
      </c>
      <c r="F576" s="90">
        <f t="shared" si="16"/>
        <v>0.455555555555556</v>
      </c>
      <c r="G576" s="90">
        <f t="shared" si="17"/>
        <v>0.691717791411043</v>
      </c>
      <c r="H576" s="25">
        <v>451</v>
      </c>
      <c r="I576" s="80"/>
      <c r="J576" s="80"/>
      <c r="K576" s="80"/>
      <c r="L576" s="80"/>
      <c r="M576" s="80"/>
      <c r="N576" s="80"/>
      <c r="O576" s="80"/>
      <c r="P576" s="80"/>
      <c r="Q576" s="80"/>
      <c r="R576" s="80"/>
      <c r="S576" s="80"/>
      <c r="T576" s="80"/>
    </row>
    <row r="577" ht="15.75" customHeight="1" spans="1:20">
      <c r="A577" s="87">
        <v>2081005</v>
      </c>
      <c r="B577" s="88" t="s">
        <v>443</v>
      </c>
      <c r="C577" s="40">
        <v>388</v>
      </c>
      <c r="D577" s="40">
        <v>686</v>
      </c>
      <c r="E577" s="25">
        <v>651</v>
      </c>
      <c r="F577" s="90">
        <f t="shared" si="16"/>
        <v>1.67783505154639</v>
      </c>
      <c r="G577" s="90">
        <f t="shared" si="17"/>
        <v>0.948979591836735</v>
      </c>
      <c r="H577" s="25">
        <v>651</v>
      </c>
      <c r="I577" s="80"/>
      <c r="J577" s="80"/>
      <c r="K577" s="80"/>
      <c r="L577" s="80"/>
      <c r="M577" s="80"/>
      <c r="N577" s="80"/>
      <c r="O577" s="80"/>
      <c r="P577" s="80"/>
      <c r="Q577" s="80"/>
      <c r="R577" s="80"/>
      <c r="S577" s="80"/>
      <c r="T577" s="80"/>
    </row>
    <row r="578" ht="15.75" customHeight="1" spans="1:20">
      <c r="A578" s="87">
        <v>2081006</v>
      </c>
      <c r="B578" s="88" t="s">
        <v>444</v>
      </c>
      <c r="C578" s="40"/>
      <c r="D578" s="40"/>
      <c r="E578" s="25"/>
      <c r="F578" s="90">
        <f t="shared" si="16"/>
        <v>0</v>
      </c>
      <c r="G578" s="90">
        <f t="shared" si="17"/>
        <v>0</v>
      </c>
      <c r="H578" s="25"/>
      <c r="I578" s="80"/>
      <c r="J578" s="80"/>
      <c r="K578" s="80"/>
      <c r="L578" s="80"/>
      <c r="M578" s="80"/>
      <c r="N578" s="80"/>
      <c r="O578" s="80"/>
      <c r="P578" s="80"/>
      <c r="Q578" s="80"/>
      <c r="R578" s="80"/>
      <c r="S578" s="80"/>
      <c r="T578" s="80"/>
    </row>
    <row r="579" ht="15.75" customHeight="1" spans="1:20">
      <c r="A579" s="87">
        <v>2081099</v>
      </c>
      <c r="B579" s="88" t="s">
        <v>445</v>
      </c>
      <c r="C579" s="40"/>
      <c r="D579" s="40">
        <v>7</v>
      </c>
      <c r="E579" s="25">
        <v>0</v>
      </c>
      <c r="F579" s="90">
        <f t="shared" si="16"/>
        <v>0</v>
      </c>
      <c r="G579" s="90">
        <f t="shared" si="17"/>
        <v>0</v>
      </c>
      <c r="H579" s="25">
        <v>0</v>
      </c>
      <c r="I579" s="80"/>
      <c r="J579" s="80"/>
      <c r="K579" s="80"/>
      <c r="L579" s="80"/>
      <c r="M579" s="80"/>
      <c r="N579" s="80"/>
      <c r="O579" s="80"/>
      <c r="P579" s="80"/>
      <c r="Q579" s="80"/>
      <c r="R579" s="80"/>
      <c r="S579" s="80"/>
      <c r="T579" s="80"/>
    </row>
    <row r="580" ht="15.75" customHeight="1" spans="1:20">
      <c r="A580" s="87">
        <v>20811</v>
      </c>
      <c r="B580" s="88" t="s">
        <v>446</v>
      </c>
      <c r="C580" s="36">
        <f>SUM(C581,C582,C583,C584,C585,C586,C587,C588)</f>
        <v>1098</v>
      </c>
      <c r="D580" s="36">
        <f>SUM(D581,D582,D583,D584,D585,D586,D587,D588)</f>
        <v>1167</v>
      </c>
      <c r="E580" s="36">
        <f>SUM(E581,E582,E583,E584,E585,E586,E587,E588)</f>
        <v>710</v>
      </c>
      <c r="F580" s="90">
        <f t="shared" si="16"/>
        <v>0.646630236794171</v>
      </c>
      <c r="G580" s="90">
        <f t="shared" si="17"/>
        <v>0.608397600685518</v>
      </c>
      <c r="H580" s="24">
        <f>SUM(H581,H582,H583,H584,H585,H586,H587,H588)</f>
        <v>710</v>
      </c>
      <c r="I580" s="80"/>
      <c r="J580" s="80"/>
      <c r="K580" s="80"/>
      <c r="L580" s="80"/>
      <c r="M580" s="80"/>
      <c r="N580" s="80"/>
      <c r="O580" s="80"/>
      <c r="P580" s="80"/>
      <c r="Q580" s="80"/>
      <c r="R580" s="80"/>
      <c r="S580" s="80"/>
      <c r="T580" s="80"/>
    </row>
    <row r="581" ht="15.75" customHeight="1" spans="1:20">
      <c r="A581" s="87">
        <v>2081101</v>
      </c>
      <c r="B581" s="88" t="s">
        <v>46</v>
      </c>
      <c r="C581" s="40">
        <v>153</v>
      </c>
      <c r="D581" s="40">
        <v>113</v>
      </c>
      <c r="E581" s="40">
        <v>110</v>
      </c>
      <c r="F581" s="90">
        <f t="shared" si="16"/>
        <v>0.718954248366013</v>
      </c>
      <c r="G581" s="90">
        <f t="shared" si="17"/>
        <v>0.973451327433628</v>
      </c>
      <c r="H581" s="25">
        <v>110</v>
      </c>
      <c r="I581" s="80"/>
      <c r="J581" s="80"/>
      <c r="K581" s="80"/>
      <c r="L581" s="80"/>
      <c r="M581" s="80"/>
      <c r="N581" s="80"/>
      <c r="O581" s="80"/>
      <c r="P581" s="80"/>
      <c r="Q581" s="80"/>
      <c r="R581" s="80"/>
      <c r="S581" s="80"/>
      <c r="T581" s="80"/>
    </row>
    <row r="582" ht="15.75" customHeight="1" spans="1:20">
      <c r="A582" s="87">
        <v>2081102</v>
      </c>
      <c r="B582" s="88" t="s">
        <v>47</v>
      </c>
      <c r="C582" s="40"/>
      <c r="D582" s="40"/>
      <c r="E582" s="25"/>
      <c r="F582" s="90">
        <f t="shared" ref="F582:F645" si="18">IFERROR(E582/C582,0)</f>
        <v>0</v>
      </c>
      <c r="G582" s="90">
        <f t="shared" ref="G582:G645" si="19">IFERROR(E582/D582,0)</f>
        <v>0</v>
      </c>
      <c r="H582" s="25"/>
      <c r="I582" s="80"/>
      <c r="J582" s="80"/>
      <c r="K582" s="80"/>
      <c r="L582" s="80"/>
      <c r="M582" s="80"/>
      <c r="N582" s="80"/>
      <c r="O582" s="80"/>
      <c r="P582" s="80"/>
      <c r="Q582" s="80"/>
      <c r="R582" s="80"/>
      <c r="S582" s="80"/>
      <c r="T582" s="80"/>
    </row>
    <row r="583" ht="15.75" customHeight="1" spans="1:20">
      <c r="A583" s="87">
        <v>2081103</v>
      </c>
      <c r="B583" s="88" t="s">
        <v>48</v>
      </c>
      <c r="C583" s="40"/>
      <c r="D583" s="40"/>
      <c r="E583" s="25"/>
      <c r="F583" s="90">
        <f t="shared" si="18"/>
        <v>0</v>
      </c>
      <c r="G583" s="90">
        <f t="shared" si="19"/>
        <v>0</v>
      </c>
      <c r="H583" s="25"/>
      <c r="I583" s="80"/>
      <c r="J583" s="80"/>
      <c r="K583" s="80"/>
      <c r="L583" s="80"/>
      <c r="M583" s="80"/>
      <c r="N583" s="80"/>
      <c r="O583" s="80"/>
      <c r="P583" s="80"/>
      <c r="Q583" s="80"/>
      <c r="R583" s="80"/>
      <c r="S583" s="80"/>
      <c r="T583" s="80"/>
    </row>
    <row r="584" ht="15.75" customHeight="1" spans="1:20">
      <c r="A584" s="87">
        <v>2081104</v>
      </c>
      <c r="B584" s="88" t="s">
        <v>447</v>
      </c>
      <c r="C584" s="40">
        <v>20</v>
      </c>
      <c r="D584" s="40">
        <v>153</v>
      </c>
      <c r="E584" s="25">
        <v>0</v>
      </c>
      <c r="F584" s="90">
        <f t="shared" si="18"/>
        <v>0</v>
      </c>
      <c r="G584" s="90">
        <f t="shared" si="19"/>
        <v>0</v>
      </c>
      <c r="H584" s="25">
        <v>0</v>
      </c>
      <c r="I584" s="80"/>
      <c r="J584" s="80"/>
      <c r="K584" s="80"/>
      <c r="L584" s="80"/>
      <c r="M584" s="80"/>
      <c r="N584" s="80"/>
      <c r="O584" s="80"/>
      <c r="P584" s="80"/>
      <c r="Q584" s="80"/>
      <c r="R584" s="80"/>
      <c r="S584" s="80"/>
      <c r="T584" s="80"/>
    </row>
    <row r="585" ht="15.75" customHeight="1" spans="1:20">
      <c r="A585" s="87">
        <v>2081105</v>
      </c>
      <c r="B585" s="88" t="s">
        <v>448</v>
      </c>
      <c r="C585" s="40"/>
      <c r="D585" s="40">
        <v>27</v>
      </c>
      <c r="E585" s="25">
        <v>0</v>
      </c>
      <c r="F585" s="90">
        <f t="shared" si="18"/>
        <v>0</v>
      </c>
      <c r="G585" s="90">
        <f t="shared" si="19"/>
        <v>0</v>
      </c>
      <c r="H585" s="25">
        <v>0</v>
      </c>
      <c r="I585" s="80"/>
      <c r="J585" s="80"/>
      <c r="K585" s="80"/>
      <c r="L585" s="80"/>
      <c r="M585" s="80"/>
      <c r="N585" s="80"/>
      <c r="O585" s="80"/>
      <c r="P585" s="80"/>
      <c r="Q585" s="80"/>
      <c r="R585" s="80"/>
      <c r="S585" s="80"/>
      <c r="T585" s="80"/>
    </row>
    <row r="586" ht="15.75" customHeight="1" spans="1:20">
      <c r="A586" s="87">
        <v>2081106</v>
      </c>
      <c r="B586" s="88" t="s">
        <v>449</v>
      </c>
      <c r="C586" s="40"/>
      <c r="D586" s="40"/>
      <c r="E586" s="25"/>
      <c r="F586" s="90">
        <f t="shared" si="18"/>
        <v>0</v>
      </c>
      <c r="G586" s="90">
        <f t="shared" si="19"/>
        <v>0</v>
      </c>
      <c r="H586" s="25"/>
      <c r="I586" s="80"/>
      <c r="J586" s="80"/>
      <c r="K586" s="80"/>
      <c r="L586" s="80"/>
      <c r="M586" s="80"/>
      <c r="N586" s="80"/>
      <c r="O586" s="80"/>
      <c r="P586" s="80"/>
      <c r="Q586" s="80"/>
      <c r="R586" s="80"/>
      <c r="S586" s="80"/>
      <c r="T586" s="80"/>
    </row>
    <row r="587" ht="15.75" customHeight="1" spans="1:20">
      <c r="A587" s="87">
        <v>2081107</v>
      </c>
      <c r="B587" s="88" t="s">
        <v>450</v>
      </c>
      <c r="C587" s="40">
        <v>740</v>
      </c>
      <c r="D587" s="40">
        <v>667</v>
      </c>
      <c r="E587" s="25">
        <v>600</v>
      </c>
      <c r="F587" s="90">
        <f t="shared" si="18"/>
        <v>0.810810810810811</v>
      </c>
      <c r="G587" s="90">
        <f t="shared" si="19"/>
        <v>0.899550224887556</v>
      </c>
      <c r="H587" s="25">
        <v>600</v>
      </c>
      <c r="I587" s="80"/>
      <c r="J587" s="80"/>
      <c r="K587" s="80"/>
      <c r="L587" s="80"/>
      <c r="M587" s="80"/>
      <c r="N587" s="80"/>
      <c r="O587" s="80"/>
      <c r="P587" s="80"/>
      <c r="Q587" s="80"/>
      <c r="R587" s="80"/>
      <c r="S587" s="80"/>
      <c r="T587" s="80"/>
    </row>
    <row r="588" ht="15.75" customHeight="1" spans="1:20">
      <c r="A588" s="87">
        <v>2081199</v>
      </c>
      <c r="B588" s="88" t="s">
        <v>451</v>
      </c>
      <c r="C588" s="40">
        <v>185</v>
      </c>
      <c r="D588" s="40">
        <v>207</v>
      </c>
      <c r="E588" s="25">
        <v>0</v>
      </c>
      <c r="F588" s="90">
        <f t="shared" si="18"/>
        <v>0</v>
      </c>
      <c r="G588" s="90">
        <f t="shared" si="19"/>
        <v>0</v>
      </c>
      <c r="H588" s="25">
        <v>0</v>
      </c>
      <c r="I588" s="80"/>
      <c r="J588" s="80"/>
      <c r="K588" s="80"/>
      <c r="L588" s="80"/>
      <c r="M588" s="80"/>
      <c r="N588" s="80"/>
      <c r="O588" s="80"/>
      <c r="P588" s="80"/>
      <c r="Q588" s="80"/>
      <c r="R588" s="80"/>
      <c r="S588" s="80"/>
      <c r="T588" s="80"/>
    </row>
    <row r="589" ht="15.75" customHeight="1" spans="1:20">
      <c r="A589" s="87">
        <v>20816</v>
      </c>
      <c r="B589" s="88" t="s">
        <v>452</v>
      </c>
      <c r="C589" s="36">
        <f>SUM(C590,C591,C592,C593)</f>
        <v>26</v>
      </c>
      <c r="D589" s="36">
        <f>SUM(D590,D591,D592,D593)</f>
        <v>22</v>
      </c>
      <c r="E589" s="36">
        <f>SUM(E590,E591,E592,E593)</f>
        <v>22</v>
      </c>
      <c r="F589" s="90">
        <f t="shared" si="18"/>
        <v>0.846153846153846</v>
      </c>
      <c r="G589" s="90">
        <f t="shared" si="19"/>
        <v>1</v>
      </c>
      <c r="H589" s="24">
        <f>SUM(H590,H591,H592,H593)</f>
        <v>22</v>
      </c>
      <c r="I589" s="80"/>
      <c r="J589" s="80"/>
      <c r="K589" s="80"/>
      <c r="L589" s="80"/>
      <c r="M589" s="80"/>
      <c r="N589" s="80"/>
      <c r="O589" s="80"/>
      <c r="P589" s="80"/>
      <c r="Q589" s="80"/>
      <c r="R589" s="80"/>
      <c r="S589" s="80"/>
      <c r="T589" s="80"/>
    </row>
    <row r="590" ht="15.75" customHeight="1" spans="1:20">
      <c r="A590" s="87">
        <v>2081601</v>
      </c>
      <c r="B590" s="88" t="s">
        <v>46</v>
      </c>
      <c r="C590" s="40">
        <v>26</v>
      </c>
      <c r="D590" s="40">
        <v>22</v>
      </c>
      <c r="E590" s="40">
        <v>22</v>
      </c>
      <c r="F590" s="90">
        <f t="shared" si="18"/>
        <v>0.846153846153846</v>
      </c>
      <c r="G590" s="90">
        <f t="shared" si="19"/>
        <v>1</v>
      </c>
      <c r="H590" s="25">
        <v>22</v>
      </c>
      <c r="I590" s="80"/>
      <c r="J590" s="80"/>
      <c r="K590" s="80"/>
      <c r="L590" s="80"/>
      <c r="M590" s="80"/>
      <c r="N590" s="80"/>
      <c r="O590" s="80"/>
      <c r="P590" s="80"/>
      <c r="Q590" s="80"/>
      <c r="R590" s="80"/>
      <c r="S590" s="80"/>
      <c r="T590" s="80"/>
    </row>
    <row r="591" ht="15.75" customHeight="1" spans="1:20">
      <c r="A591" s="87">
        <v>2081602</v>
      </c>
      <c r="B591" s="88" t="s">
        <v>47</v>
      </c>
      <c r="C591" s="40"/>
      <c r="D591" s="40"/>
      <c r="E591" s="25"/>
      <c r="F591" s="90">
        <f t="shared" si="18"/>
        <v>0</v>
      </c>
      <c r="G591" s="90">
        <f t="shared" si="19"/>
        <v>0</v>
      </c>
      <c r="H591" s="25"/>
      <c r="I591" s="80"/>
      <c r="J591" s="80"/>
      <c r="K591" s="80"/>
      <c r="L591" s="80"/>
      <c r="M591" s="80"/>
      <c r="N591" s="80"/>
      <c r="O591" s="80"/>
      <c r="P591" s="80"/>
      <c r="Q591" s="80"/>
      <c r="R591" s="80"/>
      <c r="S591" s="80"/>
      <c r="T591" s="80"/>
    </row>
    <row r="592" ht="15.75" customHeight="1" spans="1:20">
      <c r="A592" s="87">
        <v>2081603</v>
      </c>
      <c r="B592" s="88" t="s">
        <v>48</v>
      </c>
      <c r="C592" s="40"/>
      <c r="D592" s="40"/>
      <c r="E592" s="25"/>
      <c r="F592" s="90">
        <f t="shared" si="18"/>
        <v>0</v>
      </c>
      <c r="G592" s="90">
        <f t="shared" si="19"/>
        <v>0</v>
      </c>
      <c r="H592" s="25"/>
      <c r="I592" s="80"/>
      <c r="J592" s="80"/>
      <c r="K592" s="80"/>
      <c r="L592" s="80"/>
      <c r="M592" s="80"/>
      <c r="N592" s="80"/>
      <c r="O592" s="80"/>
      <c r="P592" s="80"/>
      <c r="Q592" s="80"/>
      <c r="R592" s="80"/>
      <c r="S592" s="80"/>
      <c r="T592" s="80"/>
    </row>
    <row r="593" ht="15.75" customHeight="1" spans="1:20">
      <c r="A593" s="87">
        <v>2081699</v>
      </c>
      <c r="B593" s="88" t="s">
        <v>453</v>
      </c>
      <c r="C593" s="40"/>
      <c r="D593" s="40"/>
      <c r="E593" s="25"/>
      <c r="F593" s="90">
        <f t="shared" si="18"/>
        <v>0</v>
      </c>
      <c r="G593" s="90">
        <f t="shared" si="19"/>
        <v>0</v>
      </c>
      <c r="H593" s="25"/>
      <c r="I593" s="80"/>
      <c r="J593" s="80"/>
      <c r="K593" s="80"/>
      <c r="L593" s="80"/>
      <c r="M593" s="80"/>
      <c r="N593" s="80"/>
      <c r="O593" s="80"/>
      <c r="P593" s="80"/>
      <c r="Q593" s="80"/>
      <c r="R593" s="80"/>
      <c r="S593" s="80"/>
      <c r="T593" s="80"/>
    </row>
    <row r="594" ht="15.75" customHeight="1" spans="1:20">
      <c r="A594" s="87">
        <v>20819</v>
      </c>
      <c r="B594" s="88" t="s">
        <v>454</v>
      </c>
      <c r="C594" s="36">
        <f>SUM(C595,C596)</f>
        <v>7300</v>
      </c>
      <c r="D594" s="36">
        <f>SUM(D595,D596)</f>
        <v>6817</v>
      </c>
      <c r="E594" s="36">
        <f>SUM(E595,E596)</f>
        <v>5800</v>
      </c>
      <c r="F594" s="90">
        <f t="shared" si="18"/>
        <v>0.794520547945205</v>
      </c>
      <c r="G594" s="90">
        <f t="shared" si="19"/>
        <v>0.850814141117794</v>
      </c>
      <c r="H594" s="24">
        <f>SUM(H595,H596)</f>
        <v>5800</v>
      </c>
      <c r="I594" s="80"/>
      <c r="J594" s="80"/>
      <c r="K594" s="80"/>
      <c r="L594" s="80"/>
      <c r="M594" s="80"/>
      <c r="N594" s="80"/>
      <c r="O594" s="80"/>
      <c r="P594" s="80"/>
      <c r="Q594" s="80"/>
      <c r="R594" s="80"/>
      <c r="S594" s="80"/>
      <c r="T594" s="80"/>
    </row>
    <row r="595" ht="15.75" customHeight="1" spans="1:20">
      <c r="A595" s="87">
        <v>2081901</v>
      </c>
      <c r="B595" s="88" t="s">
        <v>455</v>
      </c>
      <c r="C595" s="40">
        <v>2800</v>
      </c>
      <c r="D595" s="40">
        <v>5055</v>
      </c>
      <c r="E595" s="40"/>
      <c r="F595" s="90">
        <f t="shared" si="18"/>
        <v>0</v>
      </c>
      <c r="G595" s="90">
        <f t="shared" si="19"/>
        <v>0</v>
      </c>
      <c r="H595" s="25"/>
      <c r="I595" s="80"/>
      <c r="J595" s="80"/>
      <c r="K595" s="80"/>
      <c r="L595" s="80"/>
      <c r="M595" s="80"/>
      <c r="N595" s="80"/>
      <c r="O595" s="80"/>
      <c r="P595" s="80"/>
      <c r="Q595" s="80"/>
      <c r="R595" s="80"/>
      <c r="S595" s="80"/>
      <c r="T595" s="80"/>
    </row>
    <row r="596" ht="15.75" customHeight="1" spans="1:20">
      <c r="A596" s="87">
        <v>2081902</v>
      </c>
      <c r="B596" s="88" t="s">
        <v>456</v>
      </c>
      <c r="C596" s="40">
        <v>4500</v>
      </c>
      <c r="D596" s="40">
        <v>1762</v>
      </c>
      <c r="E596" s="40">
        <v>5800</v>
      </c>
      <c r="F596" s="90">
        <f t="shared" si="18"/>
        <v>1.28888888888889</v>
      </c>
      <c r="G596" s="90">
        <f t="shared" si="19"/>
        <v>3.29171396140749</v>
      </c>
      <c r="H596" s="25">
        <v>5800</v>
      </c>
      <c r="I596" s="80"/>
      <c r="J596" s="80"/>
      <c r="K596" s="80"/>
      <c r="L596" s="80"/>
      <c r="M596" s="80"/>
      <c r="N596" s="80"/>
      <c r="O596" s="80"/>
      <c r="P596" s="80"/>
      <c r="Q596" s="80"/>
      <c r="R596" s="80"/>
      <c r="S596" s="80"/>
      <c r="T596" s="80"/>
    </row>
    <row r="597" ht="15.75" customHeight="1" spans="1:20">
      <c r="A597" s="87">
        <v>20820</v>
      </c>
      <c r="B597" s="88" t="s">
        <v>457</v>
      </c>
      <c r="C597" s="36">
        <f>SUM(C598,C599)</f>
        <v>194</v>
      </c>
      <c r="D597" s="36">
        <f>SUM(D598,D599)</f>
        <v>121</v>
      </c>
      <c r="E597" s="36">
        <f>SUM(E598,E599)</f>
        <v>170</v>
      </c>
      <c r="F597" s="90">
        <f t="shared" si="18"/>
        <v>0.876288659793814</v>
      </c>
      <c r="G597" s="90">
        <f t="shared" si="19"/>
        <v>1.40495867768595</v>
      </c>
      <c r="H597" s="24">
        <f>SUM(H598,H599)</f>
        <v>170</v>
      </c>
      <c r="I597" s="80"/>
      <c r="J597" s="80"/>
      <c r="K597" s="80"/>
      <c r="L597" s="80"/>
      <c r="M597" s="80"/>
      <c r="N597" s="80"/>
      <c r="O597" s="80"/>
      <c r="P597" s="80"/>
      <c r="Q597" s="80"/>
      <c r="R597" s="80"/>
      <c r="S597" s="80"/>
      <c r="T597" s="80"/>
    </row>
    <row r="598" ht="15.75" customHeight="1" spans="1:20">
      <c r="A598" s="87">
        <v>2082001</v>
      </c>
      <c r="B598" s="88" t="s">
        <v>458</v>
      </c>
      <c r="C598" s="40">
        <v>150</v>
      </c>
      <c r="D598" s="40">
        <v>9</v>
      </c>
      <c r="E598" s="40">
        <v>0</v>
      </c>
      <c r="F598" s="90">
        <f t="shared" si="18"/>
        <v>0</v>
      </c>
      <c r="G598" s="90">
        <f t="shared" si="19"/>
        <v>0</v>
      </c>
      <c r="H598" s="25">
        <v>0</v>
      </c>
      <c r="I598" s="80"/>
      <c r="J598" s="80"/>
      <c r="K598" s="80"/>
      <c r="L598" s="80"/>
      <c r="M598" s="80"/>
      <c r="N598" s="80"/>
      <c r="O598" s="80"/>
      <c r="P598" s="80"/>
      <c r="Q598" s="80"/>
      <c r="R598" s="80"/>
      <c r="S598" s="80"/>
      <c r="T598" s="80"/>
    </row>
    <row r="599" ht="15.75" customHeight="1" spans="1:20">
      <c r="A599" s="87">
        <v>2082002</v>
      </c>
      <c r="B599" s="88" t="s">
        <v>459</v>
      </c>
      <c r="C599" s="40">
        <v>44</v>
      </c>
      <c r="D599" s="40">
        <v>112</v>
      </c>
      <c r="E599" s="40">
        <v>170</v>
      </c>
      <c r="F599" s="90">
        <f t="shared" si="18"/>
        <v>3.86363636363636</v>
      </c>
      <c r="G599" s="90">
        <f t="shared" si="19"/>
        <v>1.51785714285714</v>
      </c>
      <c r="H599" s="25">
        <v>170</v>
      </c>
      <c r="I599" s="80"/>
      <c r="J599" s="80"/>
      <c r="K599" s="80"/>
      <c r="L599" s="80"/>
      <c r="M599" s="80"/>
      <c r="N599" s="80"/>
      <c r="O599" s="80"/>
      <c r="P599" s="80"/>
      <c r="Q599" s="80"/>
      <c r="R599" s="80"/>
      <c r="S599" s="80"/>
      <c r="T599" s="80"/>
    </row>
    <row r="600" ht="15.75" customHeight="1" spans="1:20">
      <c r="A600" s="87">
        <v>20821</v>
      </c>
      <c r="B600" s="88" t="s">
        <v>460</v>
      </c>
      <c r="C600" s="36">
        <f>SUM(C601,C602)</f>
        <v>3172</v>
      </c>
      <c r="D600" s="36">
        <f>SUM(D601,D602)</f>
        <v>6125</v>
      </c>
      <c r="E600" s="36">
        <f>SUM(E601,E602)</f>
        <v>6000</v>
      </c>
      <c r="F600" s="90">
        <f t="shared" si="18"/>
        <v>1.89155107187894</v>
      </c>
      <c r="G600" s="90">
        <f t="shared" si="19"/>
        <v>0.979591836734694</v>
      </c>
      <c r="H600" s="24">
        <f>SUM(H601,H602)</f>
        <v>6000</v>
      </c>
      <c r="I600" s="80"/>
      <c r="J600" s="80"/>
      <c r="K600" s="80"/>
      <c r="L600" s="80"/>
      <c r="M600" s="80"/>
      <c r="N600" s="80"/>
      <c r="O600" s="80"/>
      <c r="P600" s="80"/>
      <c r="Q600" s="80"/>
      <c r="R600" s="80"/>
      <c r="S600" s="80"/>
      <c r="T600" s="80"/>
    </row>
    <row r="601" ht="15.75" customHeight="1" spans="1:20">
      <c r="A601" s="87">
        <v>2082101</v>
      </c>
      <c r="B601" s="88" t="s">
        <v>461</v>
      </c>
      <c r="C601" s="40">
        <v>100</v>
      </c>
      <c r="D601" s="40">
        <v>204</v>
      </c>
      <c r="E601" s="40">
        <v>0</v>
      </c>
      <c r="F601" s="90">
        <f t="shared" si="18"/>
        <v>0</v>
      </c>
      <c r="G601" s="90">
        <f t="shared" si="19"/>
        <v>0</v>
      </c>
      <c r="H601" s="25">
        <v>0</v>
      </c>
      <c r="I601" s="80"/>
      <c r="J601" s="80"/>
      <c r="K601" s="80"/>
      <c r="L601" s="80"/>
      <c r="M601" s="80"/>
      <c r="N601" s="80"/>
      <c r="O601" s="80"/>
      <c r="P601" s="80"/>
      <c r="Q601" s="80"/>
      <c r="R601" s="80"/>
      <c r="S601" s="80"/>
      <c r="T601" s="80"/>
    </row>
    <row r="602" ht="15.75" customHeight="1" spans="1:20">
      <c r="A602" s="87">
        <v>2082102</v>
      </c>
      <c r="B602" s="88" t="s">
        <v>462</v>
      </c>
      <c r="C602" s="40">
        <v>3072</v>
      </c>
      <c r="D602" s="40">
        <v>5921</v>
      </c>
      <c r="E602" s="40">
        <v>6000</v>
      </c>
      <c r="F602" s="90">
        <f t="shared" si="18"/>
        <v>1.953125</v>
      </c>
      <c r="G602" s="90">
        <f t="shared" si="19"/>
        <v>1.01334234082081</v>
      </c>
      <c r="H602" s="25">
        <v>6000</v>
      </c>
      <c r="I602" s="80"/>
      <c r="J602" s="80"/>
      <c r="K602" s="80"/>
      <c r="L602" s="80"/>
      <c r="M602" s="80"/>
      <c r="N602" s="80"/>
      <c r="O602" s="80"/>
      <c r="P602" s="80"/>
      <c r="Q602" s="80"/>
      <c r="R602" s="80"/>
      <c r="S602" s="80"/>
      <c r="T602" s="80"/>
    </row>
    <row r="603" ht="15.75" customHeight="1" spans="1:20">
      <c r="A603" s="87">
        <v>20824</v>
      </c>
      <c r="B603" s="88" t="s">
        <v>463</v>
      </c>
      <c r="C603" s="36">
        <f>SUM(C604,C605)</f>
        <v>0</v>
      </c>
      <c r="D603" s="36">
        <f>SUM(D604,D605)</f>
        <v>0</v>
      </c>
      <c r="E603" s="36">
        <f>SUM(E604,E605)</f>
        <v>0</v>
      </c>
      <c r="F603" s="90">
        <f t="shared" si="18"/>
        <v>0</v>
      </c>
      <c r="G603" s="90">
        <f t="shared" si="19"/>
        <v>0</v>
      </c>
      <c r="H603" s="24">
        <f>SUM(H604,H605)</f>
        <v>0</v>
      </c>
      <c r="I603" s="80"/>
      <c r="J603" s="80"/>
      <c r="K603" s="80"/>
      <c r="L603" s="80"/>
      <c r="M603" s="80"/>
      <c r="N603" s="80"/>
      <c r="O603" s="80"/>
      <c r="P603" s="80"/>
      <c r="Q603" s="80"/>
      <c r="R603" s="80"/>
      <c r="S603" s="80"/>
      <c r="T603" s="80"/>
    </row>
    <row r="604" ht="15.75" customHeight="1" spans="1:20">
      <c r="A604" s="87">
        <v>2082401</v>
      </c>
      <c r="B604" s="88" t="s">
        <v>464</v>
      </c>
      <c r="C604" s="40"/>
      <c r="D604" s="40"/>
      <c r="E604" s="40"/>
      <c r="F604" s="90">
        <f t="shared" si="18"/>
        <v>0</v>
      </c>
      <c r="G604" s="90">
        <f t="shared" si="19"/>
        <v>0</v>
      </c>
      <c r="H604" s="25"/>
      <c r="I604" s="80"/>
      <c r="J604" s="80"/>
      <c r="K604" s="80"/>
      <c r="L604" s="80"/>
      <c r="M604" s="80"/>
      <c r="N604" s="80"/>
      <c r="O604" s="80"/>
      <c r="P604" s="80"/>
      <c r="Q604" s="80"/>
      <c r="R604" s="80"/>
      <c r="S604" s="80"/>
      <c r="T604" s="80"/>
    </row>
    <row r="605" ht="15.75" customHeight="1" spans="1:20">
      <c r="A605" s="87">
        <v>2082402</v>
      </c>
      <c r="B605" s="88" t="s">
        <v>465</v>
      </c>
      <c r="C605" s="40"/>
      <c r="D605" s="40"/>
      <c r="E605" s="40"/>
      <c r="F605" s="90">
        <f t="shared" si="18"/>
        <v>0</v>
      </c>
      <c r="G605" s="90">
        <f t="shared" si="19"/>
        <v>0</v>
      </c>
      <c r="H605" s="25"/>
      <c r="I605" s="80"/>
      <c r="J605" s="80"/>
      <c r="K605" s="80"/>
      <c r="L605" s="80"/>
      <c r="M605" s="80"/>
      <c r="N605" s="80"/>
      <c r="O605" s="80"/>
      <c r="P605" s="80"/>
      <c r="Q605" s="80"/>
      <c r="R605" s="80"/>
      <c r="S605" s="80"/>
      <c r="T605" s="80"/>
    </row>
    <row r="606" ht="15.75" customHeight="1" spans="1:20">
      <c r="A606" s="87">
        <v>20825</v>
      </c>
      <c r="B606" s="88" t="s">
        <v>466</v>
      </c>
      <c r="C606" s="36">
        <f>SUM(C607,C608)</f>
        <v>440</v>
      </c>
      <c r="D606" s="36">
        <f>SUM(D607,D608)</f>
        <v>293</v>
      </c>
      <c r="E606" s="36">
        <f>SUM(E607,E608)</f>
        <v>350</v>
      </c>
      <c r="F606" s="90">
        <f t="shared" si="18"/>
        <v>0.795454545454545</v>
      </c>
      <c r="G606" s="90">
        <f t="shared" si="19"/>
        <v>1.19453924914676</v>
      </c>
      <c r="H606" s="24">
        <f>SUM(H607,H608)</f>
        <v>350</v>
      </c>
      <c r="I606" s="80"/>
      <c r="J606" s="80"/>
      <c r="K606" s="80"/>
      <c r="L606" s="80"/>
      <c r="M606" s="80"/>
      <c r="N606" s="80"/>
      <c r="O606" s="80"/>
      <c r="P606" s="80"/>
      <c r="Q606" s="80"/>
      <c r="R606" s="80"/>
      <c r="S606" s="80"/>
      <c r="T606" s="80"/>
    </row>
    <row r="607" ht="15.75" customHeight="1" spans="1:20">
      <c r="A607" s="87">
        <v>2082501</v>
      </c>
      <c r="B607" s="88" t="s">
        <v>467</v>
      </c>
      <c r="C607" s="40"/>
      <c r="D607" s="40"/>
      <c r="E607" s="40">
        <v>0</v>
      </c>
      <c r="F607" s="90">
        <f t="shared" si="18"/>
        <v>0</v>
      </c>
      <c r="G607" s="90">
        <f t="shared" si="19"/>
        <v>0</v>
      </c>
      <c r="H607" s="25">
        <v>0</v>
      </c>
      <c r="I607" s="80"/>
      <c r="J607" s="80"/>
      <c r="K607" s="80"/>
      <c r="L607" s="80"/>
      <c r="M607" s="80"/>
      <c r="N607" s="80"/>
      <c r="O607" s="80"/>
      <c r="P607" s="80"/>
      <c r="Q607" s="80"/>
      <c r="R607" s="80"/>
      <c r="S607" s="80"/>
      <c r="T607" s="80"/>
    </row>
    <row r="608" ht="15.75" customHeight="1" spans="1:20">
      <c r="A608" s="87">
        <v>2082502</v>
      </c>
      <c r="B608" s="88" t="s">
        <v>468</v>
      </c>
      <c r="C608" s="40">
        <v>440</v>
      </c>
      <c r="D608" s="40">
        <v>293</v>
      </c>
      <c r="E608" s="40">
        <v>350</v>
      </c>
      <c r="F608" s="90">
        <f t="shared" si="18"/>
        <v>0.795454545454545</v>
      </c>
      <c r="G608" s="90">
        <f t="shared" si="19"/>
        <v>1.19453924914676</v>
      </c>
      <c r="H608" s="25">
        <v>350</v>
      </c>
      <c r="I608" s="80"/>
      <c r="J608" s="80"/>
      <c r="K608" s="80"/>
      <c r="L608" s="80"/>
      <c r="M608" s="80"/>
      <c r="N608" s="80"/>
      <c r="O608" s="80"/>
      <c r="P608" s="80"/>
      <c r="Q608" s="80"/>
      <c r="R608" s="80"/>
      <c r="S608" s="80"/>
      <c r="T608" s="80"/>
    </row>
    <row r="609" ht="15.75" customHeight="1" spans="1:20">
      <c r="A609" s="87">
        <v>20826</v>
      </c>
      <c r="B609" s="88" t="s">
        <v>469</v>
      </c>
      <c r="C609" s="36">
        <f>SUM(C610,C611,C612)</f>
        <v>7364</v>
      </c>
      <c r="D609" s="36">
        <f>SUM(D610,D611,D612)</f>
        <v>18750</v>
      </c>
      <c r="E609" s="36">
        <f>SUM(E610,E611,E612)</f>
        <v>9000</v>
      </c>
      <c r="F609" s="90">
        <f t="shared" si="18"/>
        <v>1.2221618685497</v>
      </c>
      <c r="G609" s="90">
        <f t="shared" si="19"/>
        <v>0.48</v>
      </c>
      <c r="H609" s="24">
        <f>SUM(H610,H611,H612)</f>
        <v>9000</v>
      </c>
      <c r="I609" s="80"/>
      <c r="J609" s="80"/>
      <c r="K609" s="80"/>
      <c r="L609" s="80"/>
      <c r="M609" s="80"/>
      <c r="N609" s="80"/>
      <c r="O609" s="80"/>
      <c r="P609" s="80"/>
      <c r="Q609" s="80"/>
      <c r="R609" s="80"/>
      <c r="S609" s="80"/>
      <c r="T609" s="80"/>
    </row>
    <row r="610" ht="15.75" customHeight="1" spans="1:20">
      <c r="A610" s="87">
        <v>2082601</v>
      </c>
      <c r="B610" s="88" t="s">
        <v>470</v>
      </c>
      <c r="C610" s="40">
        <v>5300</v>
      </c>
      <c r="D610" s="40"/>
      <c r="E610" s="40"/>
      <c r="F610" s="90">
        <f t="shared" si="18"/>
        <v>0</v>
      </c>
      <c r="G610" s="90">
        <f t="shared" si="19"/>
        <v>0</v>
      </c>
      <c r="H610" s="25"/>
      <c r="I610" s="80"/>
      <c r="J610" s="80"/>
      <c r="K610" s="80"/>
      <c r="L610" s="80"/>
      <c r="M610" s="80"/>
      <c r="N610" s="80"/>
      <c r="O610" s="80"/>
      <c r="P610" s="80"/>
      <c r="Q610" s="80"/>
      <c r="R610" s="80"/>
      <c r="S610" s="80"/>
      <c r="T610" s="80"/>
    </row>
    <row r="611" ht="15.75" customHeight="1" spans="1:20">
      <c r="A611" s="87">
        <v>2082602</v>
      </c>
      <c r="B611" s="88" t="s">
        <v>471</v>
      </c>
      <c r="C611" s="40">
        <v>2064</v>
      </c>
      <c r="D611" s="40">
        <v>18750</v>
      </c>
      <c r="E611" s="40">
        <v>9000</v>
      </c>
      <c r="F611" s="90">
        <f t="shared" si="18"/>
        <v>4.36046511627907</v>
      </c>
      <c r="G611" s="90">
        <f t="shared" si="19"/>
        <v>0.48</v>
      </c>
      <c r="H611" s="25">
        <v>9000</v>
      </c>
      <c r="I611" s="80"/>
      <c r="J611" s="80"/>
      <c r="K611" s="80"/>
      <c r="L611" s="80"/>
      <c r="M611" s="80"/>
      <c r="N611" s="80"/>
      <c r="O611" s="80"/>
      <c r="P611" s="80"/>
      <c r="Q611" s="80"/>
      <c r="R611" s="80"/>
      <c r="S611" s="80"/>
      <c r="T611" s="80"/>
    </row>
    <row r="612" ht="15.75" customHeight="1" spans="1:20">
      <c r="A612" s="87">
        <v>2082699</v>
      </c>
      <c r="B612" s="88" t="s">
        <v>472</v>
      </c>
      <c r="C612" s="40"/>
      <c r="D612" s="40"/>
      <c r="E612" s="40"/>
      <c r="F612" s="90">
        <f t="shared" si="18"/>
        <v>0</v>
      </c>
      <c r="G612" s="90">
        <f t="shared" si="19"/>
        <v>0</v>
      </c>
      <c r="H612" s="25"/>
      <c r="I612" s="80"/>
      <c r="J612" s="80"/>
      <c r="K612" s="80"/>
      <c r="L612" s="80"/>
      <c r="M612" s="80"/>
      <c r="N612" s="80"/>
      <c r="O612" s="80"/>
      <c r="P612" s="80"/>
      <c r="Q612" s="80"/>
      <c r="R612" s="80"/>
      <c r="S612" s="80"/>
      <c r="T612" s="80"/>
    </row>
    <row r="613" ht="15.75" customHeight="1" spans="1:20">
      <c r="A613" s="87">
        <v>20827</v>
      </c>
      <c r="B613" s="88" t="s">
        <v>473</v>
      </c>
      <c r="C613" s="36">
        <f>SUM(C614,C615,C616)</f>
        <v>54</v>
      </c>
      <c r="D613" s="36">
        <f>SUM(D614,D615,D616)</f>
        <v>0</v>
      </c>
      <c r="E613" s="36">
        <f>SUM(E614,E615,E616)</f>
        <v>5</v>
      </c>
      <c r="F613" s="90">
        <f t="shared" si="18"/>
        <v>0.0925925925925926</v>
      </c>
      <c r="G613" s="90">
        <f t="shared" si="19"/>
        <v>0</v>
      </c>
      <c r="H613" s="24">
        <f>SUM(H614,H615,H616)</f>
        <v>5</v>
      </c>
      <c r="I613" s="80"/>
      <c r="J613" s="80"/>
      <c r="K613" s="80"/>
      <c r="L613" s="80"/>
      <c r="M613" s="80"/>
      <c r="N613" s="80"/>
      <c r="O613" s="80"/>
      <c r="P613" s="80"/>
      <c r="Q613" s="80"/>
      <c r="R613" s="80"/>
      <c r="S613" s="80"/>
      <c r="T613" s="80"/>
    </row>
    <row r="614" ht="15.75" customHeight="1" spans="1:20">
      <c r="A614" s="87">
        <v>2082701</v>
      </c>
      <c r="B614" s="88" t="s">
        <v>474</v>
      </c>
      <c r="C614" s="40"/>
      <c r="D614" s="40"/>
      <c r="E614" s="40"/>
      <c r="F614" s="90">
        <f t="shared" si="18"/>
        <v>0</v>
      </c>
      <c r="G614" s="90">
        <f t="shared" si="19"/>
        <v>0</v>
      </c>
      <c r="H614" s="25"/>
      <c r="I614" s="80"/>
      <c r="J614" s="80"/>
      <c r="K614" s="80"/>
      <c r="L614" s="80"/>
      <c r="M614" s="80"/>
      <c r="N614" s="80"/>
      <c r="O614" s="80"/>
      <c r="P614" s="80"/>
      <c r="Q614" s="80"/>
      <c r="R614" s="80"/>
      <c r="S614" s="80"/>
      <c r="T614" s="80"/>
    </row>
    <row r="615" ht="15.75" customHeight="1" spans="1:20">
      <c r="A615" s="87">
        <v>2082702</v>
      </c>
      <c r="B615" s="88" t="s">
        <v>475</v>
      </c>
      <c r="C615" s="40">
        <v>54</v>
      </c>
      <c r="D615" s="40">
        <v>0</v>
      </c>
      <c r="E615" s="40">
        <v>5</v>
      </c>
      <c r="F615" s="90">
        <f t="shared" si="18"/>
        <v>0.0925925925925926</v>
      </c>
      <c r="G615" s="90">
        <f t="shared" si="19"/>
        <v>0</v>
      </c>
      <c r="H615" s="25">
        <v>5</v>
      </c>
      <c r="I615" s="80"/>
      <c r="J615" s="80"/>
      <c r="K615" s="80"/>
      <c r="L615" s="80"/>
      <c r="M615" s="80"/>
      <c r="N615" s="80"/>
      <c r="O615" s="80"/>
      <c r="P615" s="80"/>
      <c r="Q615" s="80"/>
      <c r="R615" s="80"/>
      <c r="S615" s="80"/>
      <c r="T615" s="80"/>
    </row>
    <row r="616" ht="15.75" customHeight="1" spans="1:20">
      <c r="A616" s="87">
        <v>2082799</v>
      </c>
      <c r="B616" s="88" t="s">
        <v>476</v>
      </c>
      <c r="C616" s="40"/>
      <c r="D616" s="40"/>
      <c r="E616" s="40"/>
      <c r="F616" s="90">
        <f t="shared" si="18"/>
        <v>0</v>
      </c>
      <c r="G616" s="90">
        <f t="shared" si="19"/>
        <v>0</v>
      </c>
      <c r="H616" s="25"/>
      <c r="I616" s="80"/>
      <c r="J616" s="80"/>
      <c r="K616" s="80"/>
      <c r="L616" s="80"/>
      <c r="M616" s="80"/>
      <c r="N616" s="80"/>
      <c r="O616" s="80"/>
      <c r="P616" s="80"/>
      <c r="Q616" s="80"/>
      <c r="R616" s="80"/>
      <c r="S616" s="80"/>
      <c r="T616" s="80"/>
    </row>
    <row r="617" ht="15.75" customHeight="1" spans="1:20">
      <c r="A617" s="87">
        <v>20828</v>
      </c>
      <c r="B617" s="88" t="s">
        <v>477</v>
      </c>
      <c r="C617" s="36">
        <f>SUM(C618,C619,C620,C621,C622,C623,C624)</f>
        <v>289</v>
      </c>
      <c r="D617" s="36">
        <f>SUM(D618,D619,D620,D621,D622,D623,D624)</f>
        <v>292</v>
      </c>
      <c r="E617" s="36">
        <f>SUM(E618,E619,E620,E621,E622,E623,E624)</f>
        <v>262</v>
      </c>
      <c r="F617" s="90">
        <f t="shared" si="18"/>
        <v>0.906574394463668</v>
      </c>
      <c r="G617" s="90">
        <f t="shared" si="19"/>
        <v>0.897260273972603</v>
      </c>
      <c r="H617" s="24">
        <f>SUM(H618,H619,H620,H621,H622,H623,H624)</f>
        <v>262</v>
      </c>
      <c r="I617" s="80"/>
      <c r="J617" s="80"/>
      <c r="K617" s="80"/>
      <c r="L617" s="80"/>
      <c r="M617" s="80"/>
      <c r="N617" s="80"/>
      <c r="O617" s="80"/>
      <c r="P617" s="80"/>
      <c r="Q617" s="80"/>
      <c r="R617" s="80"/>
      <c r="S617" s="80"/>
      <c r="T617" s="80"/>
    </row>
    <row r="618" ht="15.75" customHeight="1" spans="1:20">
      <c r="A618" s="87">
        <v>2082801</v>
      </c>
      <c r="B618" s="88" t="s">
        <v>46</v>
      </c>
      <c r="C618" s="40">
        <v>87</v>
      </c>
      <c r="D618" s="40">
        <v>151</v>
      </c>
      <c r="E618" s="40">
        <v>262</v>
      </c>
      <c r="F618" s="90">
        <f t="shared" si="18"/>
        <v>3.01149425287356</v>
      </c>
      <c r="G618" s="90">
        <f t="shared" si="19"/>
        <v>1.73509933774834</v>
      </c>
      <c r="H618" s="25">
        <v>262</v>
      </c>
      <c r="I618" s="80"/>
      <c r="J618" s="80"/>
      <c r="K618" s="80"/>
      <c r="L618" s="80"/>
      <c r="M618" s="80"/>
      <c r="N618" s="80"/>
      <c r="O618" s="80"/>
      <c r="P618" s="80"/>
      <c r="Q618" s="80"/>
      <c r="R618" s="80"/>
      <c r="S618" s="80"/>
      <c r="T618" s="80"/>
    </row>
    <row r="619" ht="15.75" customHeight="1" spans="1:20">
      <c r="A619" s="87">
        <v>2082802</v>
      </c>
      <c r="B619" s="88" t="s">
        <v>47</v>
      </c>
      <c r="C619" s="40"/>
      <c r="D619" s="40"/>
      <c r="E619" s="25"/>
      <c r="F619" s="90">
        <f t="shared" si="18"/>
        <v>0</v>
      </c>
      <c r="G619" s="90">
        <f t="shared" si="19"/>
        <v>0</v>
      </c>
      <c r="H619" s="25"/>
      <c r="I619" s="80"/>
      <c r="J619" s="80"/>
      <c r="K619" s="80"/>
      <c r="L619" s="80"/>
      <c r="M619" s="80"/>
      <c r="N619" s="80"/>
      <c r="O619" s="80"/>
      <c r="P619" s="80"/>
      <c r="Q619" s="80"/>
      <c r="R619" s="80"/>
      <c r="S619" s="80"/>
      <c r="T619" s="80"/>
    </row>
    <row r="620" ht="15.75" customHeight="1" spans="1:20">
      <c r="A620" s="87">
        <v>2082803</v>
      </c>
      <c r="B620" s="88" t="s">
        <v>48</v>
      </c>
      <c r="C620" s="40"/>
      <c r="D620" s="40"/>
      <c r="E620" s="25"/>
      <c r="F620" s="90">
        <f t="shared" si="18"/>
        <v>0</v>
      </c>
      <c r="G620" s="90">
        <f t="shared" si="19"/>
        <v>0</v>
      </c>
      <c r="H620" s="25"/>
      <c r="I620" s="80"/>
      <c r="J620" s="80"/>
      <c r="K620" s="80"/>
      <c r="L620" s="80"/>
      <c r="M620" s="80"/>
      <c r="N620" s="80"/>
      <c r="O620" s="80"/>
      <c r="P620" s="80"/>
      <c r="Q620" s="80"/>
      <c r="R620" s="80"/>
      <c r="S620" s="80"/>
      <c r="T620" s="80"/>
    </row>
    <row r="621" ht="15.75" customHeight="1" spans="1:20">
      <c r="A621" s="87">
        <v>2082804</v>
      </c>
      <c r="B621" s="88" t="s">
        <v>478</v>
      </c>
      <c r="C621" s="40">
        <v>58</v>
      </c>
      <c r="D621" s="40">
        <v>72</v>
      </c>
      <c r="E621" s="25">
        <v>0</v>
      </c>
      <c r="F621" s="90">
        <f t="shared" si="18"/>
        <v>0</v>
      </c>
      <c r="G621" s="90">
        <f t="shared" si="19"/>
        <v>0</v>
      </c>
      <c r="H621" s="25">
        <v>0</v>
      </c>
      <c r="I621" s="80"/>
      <c r="J621" s="80"/>
      <c r="K621" s="80"/>
      <c r="L621" s="80"/>
      <c r="M621" s="80"/>
      <c r="N621" s="80"/>
      <c r="O621" s="80"/>
      <c r="P621" s="80"/>
      <c r="Q621" s="80"/>
      <c r="R621" s="80"/>
      <c r="S621" s="80"/>
      <c r="T621" s="80"/>
    </row>
    <row r="622" ht="15.75" customHeight="1" spans="1:20">
      <c r="A622" s="87">
        <v>2082805</v>
      </c>
      <c r="B622" s="88" t="s">
        <v>479</v>
      </c>
      <c r="C622" s="40">
        <v>8</v>
      </c>
      <c r="D622" s="40"/>
      <c r="E622" s="25"/>
      <c r="F622" s="90">
        <f t="shared" si="18"/>
        <v>0</v>
      </c>
      <c r="G622" s="90">
        <f t="shared" si="19"/>
        <v>0</v>
      </c>
      <c r="H622" s="25"/>
      <c r="I622" s="80"/>
      <c r="J622" s="80"/>
      <c r="K622" s="80"/>
      <c r="L622" s="80"/>
      <c r="M622" s="80"/>
      <c r="N622" s="80"/>
      <c r="O622" s="80"/>
      <c r="P622" s="80"/>
      <c r="Q622" s="80"/>
      <c r="R622" s="80"/>
      <c r="S622" s="80"/>
      <c r="T622" s="80"/>
    </row>
    <row r="623" ht="15.75" customHeight="1" spans="1:20">
      <c r="A623" s="87">
        <v>2082850</v>
      </c>
      <c r="B623" s="88" t="s">
        <v>55</v>
      </c>
      <c r="C623" s="40">
        <v>136</v>
      </c>
      <c r="D623" s="40">
        <v>69</v>
      </c>
      <c r="E623" s="25">
        <v>0</v>
      </c>
      <c r="F623" s="90">
        <f t="shared" si="18"/>
        <v>0</v>
      </c>
      <c r="G623" s="90">
        <f t="shared" si="19"/>
        <v>0</v>
      </c>
      <c r="H623" s="25">
        <v>0</v>
      </c>
      <c r="I623" s="80"/>
      <c r="J623" s="80"/>
      <c r="K623" s="80"/>
      <c r="L623" s="80"/>
      <c r="M623" s="80"/>
      <c r="N623" s="80"/>
      <c r="O623" s="80"/>
      <c r="P623" s="80"/>
      <c r="Q623" s="80"/>
      <c r="R623" s="80"/>
      <c r="S623" s="80"/>
      <c r="T623" s="80"/>
    </row>
    <row r="624" ht="15.75" customHeight="1" spans="1:20">
      <c r="A624" s="87">
        <v>2082899</v>
      </c>
      <c r="B624" s="88" t="s">
        <v>480</v>
      </c>
      <c r="C624" s="40"/>
      <c r="D624" s="40"/>
      <c r="E624" s="25"/>
      <c r="F624" s="90">
        <f t="shared" si="18"/>
        <v>0</v>
      </c>
      <c r="G624" s="90">
        <f t="shared" si="19"/>
        <v>0</v>
      </c>
      <c r="H624" s="25"/>
      <c r="I624" s="80"/>
      <c r="J624" s="80"/>
      <c r="K624" s="80"/>
      <c r="L624" s="80"/>
      <c r="M624" s="80"/>
      <c r="N624" s="80"/>
      <c r="O624" s="80"/>
      <c r="P624" s="80"/>
      <c r="Q624" s="80"/>
      <c r="R624" s="80"/>
      <c r="S624" s="80"/>
      <c r="T624" s="80"/>
    </row>
    <row r="625" ht="15.75" customHeight="1" spans="1:20">
      <c r="A625" s="87">
        <v>20830</v>
      </c>
      <c r="B625" s="88" t="s">
        <v>481</v>
      </c>
      <c r="C625" s="36">
        <f>SUM(C626,C627)</f>
        <v>0</v>
      </c>
      <c r="D625" s="36">
        <f>SUM(D626,D627)</f>
        <v>0</v>
      </c>
      <c r="E625" s="36">
        <f>SUM(E626,E627)</f>
        <v>0</v>
      </c>
      <c r="F625" s="90">
        <f t="shared" si="18"/>
        <v>0</v>
      </c>
      <c r="G625" s="90">
        <f t="shared" si="19"/>
        <v>0</v>
      </c>
      <c r="H625" s="24">
        <f>SUM(H626,H627)</f>
        <v>0</v>
      </c>
      <c r="I625" s="80"/>
      <c r="J625" s="80"/>
      <c r="K625" s="80"/>
      <c r="L625" s="80"/>
      <c r="M625" s="80"/>
      <c r="N625" s="80"/>
      <c r="O625" s="80"/>
      <c r="P625" s="80"/>
      <c r="Q625" s="80"/>
      <c r="R625" s="80"/>
      <c r="S625" s="80"/>
      <c r="T625" s="80"/>
    </row>
    <row r="626" ht="15.75" customHeight="1" spans="1:20">
      <c r="A626" s="87">
        <v>2083001</v>
      </c>
      <c r="B626" s="88" t="s">
        <v>482</v>
      </c>
      <c r="C626" s="40"/>
      <c r="D626" s="40"/>
      <c r="E626" s="40"/>
      <c r="F626" s="90">
        <f t="shared" si="18"/>
        <v>0</v>
      </c>
      <c r="G626" s="90">
        <f t="shared" si="19"/>
        <v>0</v>
      </c>
      <c r="H626" s="25"/>
      <c r="I626" s="80"/>
      <c r="J626" s="80"/>
      <c r="K626" s="80"/>
      <c r="L626" s="80"/>
      <c r="M626" s="80"/>
      <c r="N626" s="80"/>
      <c r="O626" s="80"/>
      <c r="P626" s="80"/>
      <c r="Q626" s="80"/>
      <c r="R626" s="80"/>
      <c r="S626" s="80"/>
      <c r="T626" s="80"/>
    </row>
    <row r="627" ht="15.75" customHeight="1" spans="1:20">
      <c r="A627" s="87">
        <v>2083099</v>
      </c>
      <c r="B627" s="88" t="s">
        <v>483</v>
      </c>
      <c r="C627" s="40"/>
      <c r="D627" s="40"/>
      <c r="E627" s="40"/>
      <c r="F627" s="90">
        <f t="shared" si="18"/>
        <v>0</v>
      </c>
      <c r="G627" s="90">
        <f t="shared" si="19"/>
        <v>0</v>
      </c>
      <c r="H627" s="25"/>
      <c r="I627" s="80"/>
      <c r="J627" s="80"/>
      <c r="K627" s="80"/>
      <c r="L627" s="80"/>
      <c r="M627" s="80"/>
      <c r="N627" s="80"/>
      <c r="O627" s="80"/>
      <c r="P627" s="80"/>
      <c r="Q627" s="80"/>
      <c r="R627" s="80"/>
      <c r="S627" s="80"/>
      <c r="T627" s="80"/>
    </row>
    <row r="628" ht="15.75" customHeight="1" spans="1:20">
      <c r="A628" s="87">
        <v>2089999</v>
      </c>
      <c r="B628" s="88" t="s">
        <v>484</v>
      </c>
      <c r="C628" s="40">
        <v>220</v>
      </c>
      <c r="D628" s="40">
        <v>8781</v>
      </c>
      <c r="E628" s="40">
        <v>0</v>
      </c>
      <c r="F628" s="90">
        <f t="shared" si="18"/>
        <v>0</v>
      </c>
      <c r="G628" s="90">
        <f t="shared" si="19"/>
        <v>0</v>
      </c>
      <c r="H628" s="25">
        <v>0</v>
      </c>
      <c r="I628" s="80"/>
      <c r="J628" s="80"/>
      <c r="K628" s="80"/>
      <c r="L628" s="80"/>
      <c r="M628" s="80"/>
      <c r="N628" s="80"/>
      <c r="O628" s="80"/>
      <c r="P628" s="80"/>
      <c r="Q628" s="80"/>
      <c r="R628" s="80"/>
      <c r="S628" s="80"/>
      <c r="T628" s="80"/>
    </row>
    <row r="629" ht="15.75" customHeight="1" spans="1:20">
      <c r="A629" s="87">
        <v>210</v>
      </c>
      <c r="B629" s="88" t="s">
        <v>485</v>
      </c>
      <c r="C629" s="36">
        <f>SUM(C630,C635,C650,C654,C666,C669,C673,C678,C682,C686,C689,C698,C699)</f>
        <v>15615</v>
      </c>
      <c r="D629" s="36">
        <f>SUM(D630,D635,D650,D654,D666,D669,D673,D678,D682,D686,D689,D698,D699)</f>
        <v>22049</v>
      </c>
      <c r="E629" s="36">
        <f>SUM(E630,E635,E650,E654,E666,E669,E673,E678,E682,E686,E689,E698,E699)</f>
        <v>18671</v>
      </c>
      <c r="F629" s="90">
        <f t="shared" si="18"/>
        <v>1.19570925392251</v>
      </c>
      <c r="G629" s="90">
        <f t="shared" si="19"/>
        <v>0.846795773050932</v>
      </c>
      <c r="H629" s="24">
        <f>SUM(H630,H635,H650,H654,H666,H669,H673,H678,H682,H686,H689,H698,H699)</f>
        <v>18671</v>
      </c>
      <c r="I629" s="80"/>
      <c r="J629" s="80"/>
      <c r="K629" s="80"/>
      <c r="L629" s="80"/>
      <c r="M629" s="80"/>
      <c r="N629" s="80"/>
      <c r="O629" s="80"/>
      <c r="P629" s="80"/>
      <c r="Q629" s="80"/>
      <c r="R629" s="80"/>
      <c r="S629" s="80"/>
      <c r="T629" s="80"/>
    </row>
    <row r="630" ht="15.75" customHeight="1" spans="1:20">
      <c r="A630" s="87">
        <v>21001</v>
      </c>
      <c r="B630" s="88" t="s">
        <v>486</v>
      </c>
      <c r="C630" s="36">
        <f>SUM(C631,C632,C633,C634)</f>
        <v>339</v>
      </c>
      <c r="D630" s="36">
        <f>SUM(D631,D632,D633,D634)</f>
        <v>327</v>
      </c>
      <c r="E630" s="36">
        <f>SUM(E631,E632,E633,E634)</f>
        <v>113</v>
      </c>
      <c r="F630" s="90">
        <f t="shared" si="18"/>
        <v>0.333333333333333</v>
      </c>
      <c r="G630" s="90">
        <f t="shared" si="19"/>
        <v>0.345565749235474</v>
      </c>
      <c r="H630" s="24">
        <f>SUM(H631,H632,H633,H634)</f>
        <v>113</v>
      </c>
      <c r="I630" s="80"/>
      <c r="J630" s="80"/>
      <c r="K630" s="80"/>
      <c r="L630" s="80"/>
      <c r="M630" s="80"/>
      <c r="N630" s="80"/>
      <c r="O630" s="80"/>
      <c r="P630" s="80"/>
      <c r="Q630" s="80"/>
      <c r="R630" s="80"/>
      <c r="S630" s="80"/>
      <c r="T630" s="80"/>
    </row>
    <row r="631" ht="15.75" customHeight="1" spans="1:20">
      <c r="A631" s="87">
        <v>2100101</v>
      </c>
      <c r="B631" s="88" t="s">
        <v>46</v>
      </c>
      <c r="C631" s="40">
        <v>339</v>
      </c>
      <c r="D631" s="40">
        <v>313</v>
      </c>
      <c r="E631" s="40">
        <v>113</v>
      </c>
      <c r="F631" s="90">
        <f t="shared" si="18"/>
        <v>0.333333333333333</v>
      </c>
      <c r="G631" s="90">
        <f t="shared" si="19"/>
        <v>0.361022364217252</v>
      </c>
      <c r="H631" s="25">
        <v>113</v>
      </c>
      <c r="I631" s="80"/>
      <c r="J631" s="80"/>
      <c r="K631" s="80"/>
      <c r="L631" s="80"/>
      <c r="M631" s="80"/>
      <c r="N631" s="80"/>
      <c r="O631" s="80"/>
      <c r="P631" s="80"/>
      <c r="Q631" s="80"/>
      <c r="R631" s="80"/>
      <c r="S631" s="80"/>
      <c r="T631" s="80"/>
    </row>
    <row r="632" ht="15.75" customHeight="1" spans="1:20">
      <c r="A632" s="87">
        <v>2100102</v>
      </c>
      <c r="B632" s="88" t="s">
        <v>47</v>
      </c>
      <c r="C632" s="40"/>
      <c r="D632" s="40"/>
      <c r="E632" s="25"/>
      <c r="F632" s="90">
        <f t="shared" si="18"/>
        <v>0</v>
      </c>
      <c r="G632" s="90">
        <f t="shared" si="19"/>
        <v>0</v>
      </c>
      <c r="H632" s="25"/>
      <c r="I632" s="80"/>
      <c r="J632" s="80"/>
      <c r="K632" s="80"/>
      <c r="L632" s="80"/>
      <c r="M632" s="80"/>
      <c r="N632" s="80"/>
      <c r="O632" s="80"/>
      <c r="P632" s="80"/>
      <c r="Q632" s="80"/>
      <c r="R632" s="80"/>
      <c r="S632" s="80"/>
      <c r="T632" s="80"/>
    </row>
    <row r="633" ht="15.75" customHeight="1" spans="1:20">
      <c r="A633" s="87">
        <v>2100103</v>
      </c>
      <c r="B633" s="88" t="s">
        <v>48</v>
      </c>
      <c r="C633" s="40"/>
      <c r="D633" s="40"/>
      <c r="E633" s="25"/>
      <c r="F633" s="90">
        <f t="shared" si="18"/>
        <v>0</v>
      </c>
      <c r="G633" s="90">
        <f t="shared" si="19"/>
        <v>0</v>
      </c>
      <c r="H633" s="25"/>
      <c r="I633" s="80"/>
      <c r="J633" s="80"/>
      <c r="K633" s="80"/>
      <c r="L633" s="80"/>
      <c r="M633" s="80"/>
      <c r="N633" s="80"/>
      <c r="O633" s="80"/>
      <c r="P633" s="80"/>
      <c r="Q633" s="80"/>
      <c r="R633" s="80"/>
      <c r="S633" s="80"/>
      <c r="T633" s="80"/>
    </row>
    <row r="634" ht="15.75" customHeight="1" spans="1:20">
      <c r="A634" s="87">
        <v>2100199</v>
      </c>
      <c r="B634" s="88" t="s">
        <v>487</v>
      </c>
      <c r="C634" s="40"/>
      <c r="D634" s="40">
        <v>14</v>
      </c>
      <c r="E634" s="25">
        <v>0</v>
      </c>
      <c r="F634" s="90">
        <f t="shared" si="18"/>
        <v>0</v>
      </c>
      <c r="G634" s="90">
        <f t="shared" si="19"/>
        <v>0</v>
      </c>
      <c r="H634" s="25">
        <v>0</v>
      </c>
      <c r="I634" s="80"/>
      <c r="J634" s="80"/>
      <c r="K634" s="80"/>
      <c r="L634" s="80"/>
      <c r="M634" s="80"/>
      <c r="N634" s="80"/>
      <c r="O634" s="80"/>
      <c r="P634" s="80"/>
      <c r="Q634" s="80"/>
      <c r="R634" s="80"/>
      <c r="S634" s="80"/>
      <c r="T634" s="80"/>
    </row>
    <row r="635" ht="15.75" customHeight="1" spans="1:20">
      <c r="A635" s="87">
        <v>21002</v>
      </c>
      <c r="B635" s="88" t="s">
        <v>488</v>
      </c>
      <c r="C635" s="36">
        <f>SUM(C636,C637,C638,C639,C640,C641,C642,C643,C644,C645,C646,C647,C648,C649)</f>
        <v>1400</v>
      </c>
      <c r="D635" s="36">
        <f>SUM(D636,D637,D638,D639,D640,D641,D642,D643,D644,D645,D646,D647,D648,D649)</f>
        <v>1946</v>
      </c>
      <c r="E635" s="36">
        <f>SUM(E636,E637,E638,E639,E640,E641,E642,E643,E644,E645,E646,E647,E648,E649)</f>
        <v>2183</v>
      </c>
      <c r="F635" s="90">
        <f t="shared" si="18"/>
        <v>1.55928571428571</v>
      </c>
      <c r="G635" s="90">
        <f t="shared" si="19"/>
        <v>1.12178828365879</v>
      </c>
      <c r="H635" s="24">
        <f>SUM(H636,H637,H638,H639,H640,H641,H642,H643,H644,H645,H646,H647,H648,H649)</f>
        <v>2183</v>
      </c>
      <c r="I635" s="80"/>
      <c r="J635" s="80"/>
      <c r="K635" s="80"/>
      <c r="L635" s="80"/>
      <c r="M635" s="80"/>
      <c r="N635" s="80"/>
      <c r="O635" s="80"/>
      <c r="P635" s="80"/>
      <c r="Q635" s="80"/>
      <c r="R635" s="80"/>
      <c r="S635" s="80"/>
      <c r="T635" s="80"/>
    </row>
    <row r="636" ht="15.75" customHeight="1" spans="1:20">
      <c r="A636" s="87">
        <v>2100201</v>
      </c>
      <c r="B636" s="88" t="s">
        <v>489</v>
      </c>
      <c r="C636" s="40"/>
      <c r="D636" s="40">
        <v>1098</v>
      </c>
      <c r="E636" s="40">
        <v>1300</v>
      </c>
      <c r="F636" s="90">
        <f t="shared" si="18"/>
        <v>0</v>
      </c>
      <c r="G636" s="90">
        <f t="shared" si="19"/>
        <v>1.183970856102</v>
      </c>
      <c r="H636" s="25">
        <v>1300</v>
      </c>
      <c r="I636" s="80"/>
      <c r="J636" s="80"/>
      <c r="K636" s="80"/>
      <c r="L636" s="80"/>
      <c r="M636" s="80"/>
      <c r="N636" s="80"/>
      <c r="O636" s="80"/>
      <c r="P636" s="80"/>
      <c r="Q636" s="80"/>
      <c r="R636" s="80"/>
      <c r="S636" s="80"/>
      <c r="T636" s="80"/>
    </row>
    <row r="637" ht="15.75" customHeight="1" spans="1:20">
      <c r="A637" s="87">
        <v>2100202</v>
      </c>
      <c r="B637" s="88" t="s">
        <v>490</v>
      </c>
      <c r="C637" s="40"/>
      <c r="D637" s="40"/>
      <c r="E637" s="25"/>
      <c r="F637" s="90">
        <f t="shared" si="18"/>
        <v>0</v>
      </c>
      <c r="G637" s="90">
        <f t="shared" si="19"/>
        <v>0</v>
      </c>
      <c r="H637" s="25"/>
      <c r="I637" s="80"/>
      <c r="J637" s="80"/>
      <c r="K637" s="80"/>
      <c r="L637" s="80"/>
      <c r="M637" s="80"/>
      <c r="N637" s="80"/>
      <c r="O637" s="80"/>
      <c r="P637" s="80"/>
      <c r="Q637" s="80"/>
      <c r="R637" s="80"/>
      <c r="S637" s="80"/>
      <c r="T637" s="80"/>
    </row>
    <row r="638" ht="15.75" customHeight="1" spans="1:20">
      <c r="A638" s="87">
        <v>2100203</v>
      </c>
      <c r="B638" s="88" t="s">
        <v>491</v>
      </c>
      <c r="C638" s="40">
        <v>245</v>
      </c>
      <c r="D638" s="40">
        <v>233</v>
      </c>
      <c r="E638" s="25">
        <v>203</v>
      </c>
      <c r="F638" s="90">
        <f t="shared" si="18"/>
        <v>0.828571428571429</v>
      </c>
      <c r="G638" s="90">
        <f t="shared" si="19"/>
        <v>0.871244635193133</v>
      </c>
      <c r="H638" s="25">
        <v>203</v>
      </c>
      <c r="I638" s="80"/>
      <c r="J638" s="80"/>
      <c r="K638" s="80"/>
      <c r="L638" s="80"/>
      <c r="M638" s="80"/>
      <c r="N638" s="80"/>
      <c r="O638" s="80"/>
      <c r="P638" s="80"/>
      <c r="Q638" s="80"/>
      <c r="R638" s="80"/>
      <c r="S638" s="80"/>
      <c r="T638" s="80"/>
    </row>
    <row r="639" ht="15.75" customHeight="1" spans="1:20">
      <c r="A639" s="87">
        <v>2100204</v>
      </c>
      <c r="B639" s="88" t="s">
        <v>492</v>
      </c>
      <c r="C639" s="40"/>
      <c r="D639" s="40"/>
      <c r="E639" s="25"/>
      <c r="F639" s="90">
        <f t="shared" si="18"/>
        <v>0</v>
      </c>
      <c r="G639" s="90">
        <f t="shared" si="19"/>
        <v>0</v>
      </c>
      <c r="H639" s="25"/>
      <c r="I639" s="80"/>
      <c r="J639" s="80"/>
      <c r="K639" s="80"/>
      <c r="L639" s="80"/>
      <c r="M639" s="80"/>
      <c r="N639" s="80"/>
      <c r="O639" s="80"/>
      <c r="P639" s="80"/>
      <c r="Q639" s="80"/>
      <c r="R639" s="80"/>
      <c r="S639" s="80"/>
      <c r="T639" s="80"/>
    </row>
    <row r="640" ht="15.75" customHeight="1" spans="1:20">
      <c r="A640" s="87">
        <v>2100205</v>
      </c>
      <c r="B640" s="88" t="s">
        <v>493</v>
      </c>
      <c r="C640" s="40">
        <v>355</v>
      </c>
      <c r="D640" s="40">
        <v>355</v>
      </c>
      <c r="E640" s="25">
        <v>300</v>
      </c>
      <c r="F640" s="90">
        <f t="shared" si="18"/>
        <v>0.845070422535211</v>
      </c>
      <c r="G640" s="90">
        <f t="shared" si="19"/>
        <v>0.845070422535211</v>
      </c>
      <c r="H640" s="25">
        <v>300</v>
      </c>
      <c r="I640" s="80"/>
      <c r="J640" s="80"/>
      <c r="K640" s="80"/>
      <c r="L640" s="80"/>
      <c r="M640" s="80"/>
      <c r="N640" s="80"/>
      <c r="O640" s="80"/>
      <c r="P640" s="80"/>
      <c r="Q640" s="80"/>
      <c r="R640" s="80"/>
      <c r="S640" s="80"/>
      <c r="T640" s="80"/>
    </row>
    <row r="641" ht="15.75" customHeight="1" spans="1:20">
      <c r="A641" s="87">
        <v>2100206</v>
      </c>
      <c r="B641" s="88" t="s">
        <v>494</v>
      </c>
      <c r="C641" s="40">
        <v>440</v>
      </c>
      <c r="D641" s="40"/>
      <c r="E641" s="25">
        <v>80</v>
      </c>
      <c r="F641" s="90">
        <f t="shared" si="18"/>
        <v>0.181818181818182</v>
      </c>
      <c r="G641" s="90">
        <f t="shared" si="19"/>
        <v>0</v>
      </c>
      <c r="H641" s="25">
        <v>80</v>
      </c>
      <c r="I641" s="80"/>
      <c r="J641" s="80"/>
      <c r="K641" s="80"/>
      <c r="L641" s="80"/>
      <c r="M641" s="80"/>
      <c r="N641" s="80"/>
      <c r="O641" s="80"/>
      <c r="P641" s="80"/>
      <c r="Q641" s="80"/>
      <c r="R641" s="80"/>
      <c r="S641" s="80"/>
      <c r="T641" s="80"/>
    </row>
    <row r="642" ht="15.75" customHeight="1" spans="1:20">
      <c r="A642" s="87">
        <v>2100207</v>
      </c>
      <c r="B642" s="88" t="s">
        <v>495</v>
      </c>
      <c r="C642" s="40"/>
      <c r="D642" s="40"/>
      <c r="E642" s="25"/>
      <c r="F642" s="90">
        <f t="shared" si="18"/>
        <v>0</v>
      </c>
      <c r="G642" s="90">
        <f t="shared" si="19"/>
        <v>0</v>
      </c>
      <c r="H642" s="25"/>
      <c r="I642" s="80"/>
      <c r="J642" s="80"/>
      <c r="K642" s="80"/>
      <c r="L642" s="80"/>
      <c r="M642" s="80"/>
      <c r="N642" s="80"/>
      <c r="O642" s="80"/>
      <c r="P642" s="80"/>
      <c r="Q642" s="80"/>
      <c r="R642" s="80"/>
      <c r="S642" s="80"/>
      <c r="T642" s="80"/>
    </row>
    <row r="643" ht="15.75" customHeight="1" spans="1:20">
      <c r="A643" s="87">
        <v>2100208</v>
      </c>
      <c r="B643" s="88" t="s">
        <v>496</v>
      </c>
      <c r="C643" s="40"/>
      <c r="D643" s="40"/>
      <c r="E643" s="25"/>
      <c r="F643" s="90">
        <f t="shared" si="18"/>
        <v>0</v>
      </c>
      <c r="G643" s="90">
        <f t="shared" si="19"/>
        <v>0</v>
      </c>
      <c r="H643" s="25"/>
      <c r="I643" s="80"/>
      <c r="J643" s="80"/>
      <c r="K643" s="80"/>
      <c r="L643" s="80"/>
      <c r="M643" s="80"/>
      <c r="N643" s="80"/>
      <c r="O643" s="80"/>
      <c r="P643" s="80"/>
      <c r="Q643" s="80"/>
      <c r="R643" s="80"/>
      <c r="S643" s="80"/>
      <c r="T643" s="80"/>
    </row>
    <row r="644" ht="15.75" customHeight="1" spans="1:20">
      <c r="A644" s="87">
        <v>2100209</v>
      </c>
      <c r="B644" s="88" t="s">
        <v>497</v>
      </c>
      <c r="C644" s="40"/>
      <c r="D644" s="40"/>
      <c r="E644" s="25"/>
      <c r="F644" s="90">
        <f t="shared" si="18"/>
        <v>0</v>
      </c>
      <c r="G644" s="90">
        <f t="shared" si="19"/>
        <v>0</v>
      </c>
      <c r="H644" s="25"/>
      <c r="I644" s="80"/>
      <c r="J644" s="80"/>
      <c r="K644" s="80"/>
      <c r="L644" s="80"/>
      <c r="M644" s="80"/>
      <c r="N644" s="80"/>
      <c r="O644" s="80"/>
      <c r="P644" s="80"/>
      <c r="Q644" s="80"/>
      <c r="R644" s="80"/>
      <c r="S644" s="80"/>
      <c r="T644" s="80"/>
    </row>
    <row r="645" ht="15.75" customHeight="1" spans="1:20">
      <c r="A645" s="87">
        <v>2100210</v>
      </c>
      <c r="B645" s="88" t="s">
        <v>498</v>
      </c>
      <c r="C645" s="40"/>
      <c r="D645" s="40"/>
      <c r="E645" s="25"/>
      <c r="F645" s="90">
        <f t="shared" si="18"/>
        <v>0</v>
      </c>
      <c r="G645" s="90">
        <f t="shared" si="19"/>
        <v>0</v>
      </c>
      <c r="H645" s="25"/>
      <c r="I645" s="80"/>
      <c r="J645" s="80"/>
      <c r="K645" s="80"/>
      <c r="L645" s="80"/>
      <c r="M645" s="80"/>
      <c r="N645" s="80"/>
      <c r="O645" s="80"/>
      <c r="P645" s="80"/>
      <c r="Q645" s="80"/>
      <c r="R645" s="80"/>
      <c r="S645" s="80"/>
      <c r="T645" s="80"/>
    </row>
    <row r="646" ht="15.75" customHeight="1" spans="1:20">
      <c r="A646" s="87">
        <v>2100211</v>
      </c>
      <c r="B646" s="88" t="s">
        <v>499</v>
      </c>
      <c r="C646" s="40"/>
      <c r="D646" s="40"/>
      <c r="E646" s="25"/>
      <c r="F646" s="90">
        <f t="shared" ref="F646:F709" si="20">IFERROR(E646/C646,0)</f>
        <v>0</v>
      </c>
      <c r="G646" s="90">
        <f t="shared" ref="G646:G709" si="21">IFERROR(E646/D646,0)</f>
        <v>0</v>
      </c>
      <c r="H646" s="25"/>
      <c r="I646" s="80"/>
      <c r="J646" s="80"/>
      <c r="K646" s="80"/>
      <c r="L646" s="80"/>
      <c r="M646" s="80"/>
      <c r="N646" s="80"/>
      <c r="O646" s="80"/>
      <c r="P646" s="80"/>
      <c r="Q646" s="80"/>
      <c r="R646" s="80"/>
      <c r="S646" s="80"/>
      <c r="T646" s="80"/>
    </row>
    <row r="647" ht="15.75" customHeight="1" spans="1:20">
      <c r="A647" s="87">
        <v>2100212</v>
      </c>
      <c r="B647" s="88" t="s">
        <v>500</v>
      </c>
      <c r="C647" s="40"/>
      <c r="D647" s="40"/>
      <c r="E647" s="25"/>
      <c r="F647" s="90">
        <f t="shared" si="20"/>
        <v>0</v>
      </c>
      <c r="G647" s="90">
        <f t="shared" si="21"/>
        <v>0</v>
      </c>
      <c r="H647" s="25"/>
      <c r="I647" s="80"/>
      <c r="J647" s="80"/>
      <c r="K647" s="80"/>
      <c r="L647" s="80"/>
      <c r="M647" s="80"/>
      <c r="N647" s="80"/>
      <c r="O647" s="80"/>
      <c r="P647" s="80"/>
      <c r="Q647" s="80"/>
      <c r="R647" s="80"/>
      <c r="S647" s="80"/>
      <c r="T647" s="80"/>
    </row>
    <row r="648" ht="15.75" customHeight="1" spans="1:20">
      <c r="A648" s="87">
        <v>2100213</v>
      </c>
      <c r="B648" s="88" t="s">
        <v>501</v>
      </c>
      <c r="C648" s="40"/>
      <c r="D648" s="40"/>
      <c r="E648" s="25"/>
      <c r="F648" s="90">
        <f t="shared" si="20"/>
        <v>0</v>
      </c>
      <c r="G648" s="90">
        <f t="shared" si="21"/>
        <v>0</v>
      </c>
      <c r="H648" s="25"/>
      <c r="I648" s="80"/>
      <c r="J648" s="80"/>
      <c r="K648" s="80"/>
      <c r="L648" s="80"/>
      <c r="M648" s="80"/>
      <c r="N648" s="80"/>
      <c r="O648" s="80"/>
      <c r="P648" s="80"/>
      <c r="Q648" s="80"/>
      <c r="R648" s="80"/>
      <c r="S648" s="80"/>
      <c r="T648" s="80"/>
    </row>
    <row r="649" ht="15.75" customHeight="1" spans="1:20">
      <c r="A649" s="87">
        <v>2100299</v>
      </c>
      <c r="B649" s="88" t="s">
        <v>502</v>
      </c>
      <c r="C649" s="40">
        <v>360</v>
      </c>
      <c r="D649" s="40">
        <v>260</v>
      </c>
      <c r="E649" s="25">
        <v>300</v>
      </c>
      <c r="F649" s="90">
        <f t="shared" si="20"/>
        <v>0.833333333333333</v>
      </c>
      <c r="G649" s="90">
        <f t="shared" si="21"/>
        <v>1.15384615384615</v>
      </c>
      <c r="H649" s="25">
        <v>300</v>
      </c>
      <c r="I649" s="80"/>
      <c r="J649" s="80"/>
      <c r="K649" s="80"/>
      <c r="L649" s="80"/>
      <c r="M649" s="80"/>
      <c r="N649" s="80"/>
      <c r="O649" s="80"/>
      <c r="P649" s="80"/>
      <c r="Q649" s="80"/>
      <c r="R649" s="80"/>
      <c r="S649" s="80"/>
      <c r="T649" s="80"/>
    </row>
    <row r="650" ht="15.75" customHeight="1" spans="1:20">
      <c r="A650" s="87">
        <v>21003</v>
      </c>
      <c r="B650" s="88" t="s">
        <v>503</v>
      </c>
      <c r="C650" s="36">
        <f>SUM(C651,C652,C653)</f>
        <v>56</v>
      </c>
      <c r="D650" s="36">
        <f>SUM(D651,D652,D653)</f>
        <v>870</v>
      </c>
      <c r="E650" s="36">
        <f>SUM(E651,E652,E653)</f>
        <v>460</v>
      </c>
      <c r="F650" s="90">
        <f t="shared" si="20"/>
        <v>8.21428571428571</v>
      </c>
      <c r="G650" s="90">
        <f t="shared" si="21"/>
        <v>0.528735632183908</v>
      </c>
      <c r="H650" s="24">
        <f>SUM(H651,H652,H653)</f>
        <v>460</v>
      </c>
      <c r="I650" s="80"/>
      <c r="J650" s="80"/>
      <c r="K650" s="80"/>
      <c r="L650" s="80"/>
      <c r="M650" s="80"/>
      <c r="N650" s="80"/>
      <c r="O650" s="80"/>
      <c r="P650" s="80"/>
      <c r="Q650" s="80"/>
      <c r="R650" s="80"/>
      <c r="S650" s="80"/>
      <c r="T650" s="80"/>
    </row>
    <row r="651" ht="15.75" customHeight="1" spans="1:20">
      <c r="A651" s="87">
        <v>2100301</v>
      </c>
      <c r="B651" s="88" t="s">
        <v>504</v>
      </c>
      <c r="C651" s="40"/>
      <c r="D651" s="40">
        <v>57</v>
      </c>
      <c r="E651" s="40">
        <v>0</v>
      </c>
      <c r="F651" s="90">
        <f t="shared" si="20"/>
        <v>0</v>
      </c>
      <c r="G651" s="90">
        <f t="shared" si="21"/>
        <v>0</v>
      </c>
      <c r="H651" s="25">
        <v>0</v>
      </c>
      <c r="I651" s="80"/>
      <c r="J651" s="80"/>
      <c r="K651" s="80"/>
      <c r="L651" s="80"/>
      <c r="M651" s="80"/>
      <c r="N651" s="80"/>
      <c r="O651" s="80"/>
      <c r="P651" s="80"/>
      <c r="Q651" s="80"/>
      <c r="R651" s="80"/>
      <c r="S651" s="80"/>
      <c r="T651" s="80"/>
    </row>
    <row r="652" ht="15.75" customHeight="1" spans="1:20">
      <c r="A652" s="87">
        <v>2100302</v>
      </c>
      <c r="B652" s="88" t="s">
        <v>505</v>
      </c>
      <c r="C652" s="40"/>
      <c r="D652" s="40">
        <v>778</v>
      </c>
      <c r="E652" s="40">
        <v>0</v>
      </c>
      <c r="F652" s="90">
        <f t="shared" si="20"/>
        <v>0</v>
      </c>
      <c r="G652" s="90">
        <f t="shared" si="21"/>
        <v>0</v>
      </c>
      <c r="H652" s="25">
        <v>0</v>
      </c>
      <c r="I652" s="80"/>
      <c r="J652" s="80"/>
      <c r="K652" s="80"/>
      <c r="L652" s="80"/>
      <c r="M652" s="80"/>
      <c r="N652" s="80"/>
      <c r="O652" s="80"/>
      <c r="P652" s="80"/>
      <c r="Q652" s="80"/>
      <c r="R652" s="80"/>
      <c r="S652" s="80"/>
      <c r="T652" s="80"/>
    </row>
    <row r="653" ht="15.75" customHeight="1" spans="1:20">
      <c r="A653" s="87">
        <v>2100399</v>
      </c>
      <c r="B653" s="88" t="s">
        <v>506</v>
      </c>
      <c r="C653" s="40">
        <v>56</v>
      </c>
      <c r="D653" s="40">
        <v>35</v>
      </c>
      <c r="E653" s="40">
        <v>460</v>
      </c>
      <c r="F653" s="90">
        <f t="shared" si="20"/>
        <v>8.21428571428571</v>
      </c>
      <c r="G653" s="90">
        <f t="shared" si="21"/>
        <v>13.1428571428571</v>
      </c>
      <c r="H653" s="25">
        <v>460</v>
      </c>
      <c r="I653" s="80"/>
      <c r="J653" s="80"/>
      <c r="K653" s="80"/>
      <c r="L653" s="80"/>
      <c r="M653" s="80"/>
      <c r="N653" s="80"/>
      <c r="O653" s="80"/>
      <c r="P653" s="80"/>
      <c r="Q653" s="80"/>
      <c r="R653" s="80"/>
      <c r="S653" s="80"/>
      <c r="T653" s="80"/>
    </row>
    <row r="654" ht="15.75" customHeight="1" spans="1:20">
      <c r="A654" s="87">
        <v>21004</v>
      </c>
      <c r="B654" s="88" t="s">
        <v>507</v>
      </c>
      <c r="C654" s="36">
        <f>SUM(C655,C656,C657,C658,C659,C660,C661,C662,C663,C664,C665)</f>
        <v>2135</v>
      </c>
      <c r="D654" s="36">
        <f>SUM(D655,D656,D657,D658,D659,D660,D661,D662,D663,D664,D665)</f>
        <v>7561</v>
      </c>
      <c r="E654" s="36">
        <f>SUM(E655,E656,E657,E658,E659,E660,E661,E662,E663,E664,E665)</f>
        <v>7459</v>
      </c>
      <c r="F654" s="90">
        <f t="shared" si="20"/>
        <v>3.49367681498829</v>
      </c>
      <c r="G654" s="90">
        <f t="shared" si="21"/>
        <v>0.986509720936384</v>
      </c>
      <c r="H654" s="24">
        <f>SUM(H655,H656,H657,H658,H659,H660,H661,H662,H663,H664,H665)</f>
        <v>7459</v>
      </c>
      <c r="I654" s="80"/>
      <c r="J654" s="80"/>
      <c r="K654" s="80"/>
      <c r="L654" s="80"/>
      <c r="M654" s="80"/>
      <c r="N654" s="80"/>
      <c r="O654" s="80"/>
      <c r="P654" s="80"/>
      <c r="Q654" s="80"/>
      <c r="R654" s="80"/>
      <c r="S654" s="80"/>
      <c r="T654" s="80"/>
    </row>
    <row r="655" ht="15.75" customHeight="1" spans="1:20">
      <c r="A655" s="87">
        <v>2100401</v>
      </c>
      <c r="B655" s="88" t="s">
        <v>508</v>
      </c>
      <c r="C655" s="40">
        <v>866</v>
      </c>
      <c r="D655" s="40">
        <v>797</v>
      </c>
      <c r="E655" s="40">
        <v>799</v>
      </c>
      <c r="F655" s="90">
        <f t="shared" si="20"/>
        <v>0.922632794457275</v>
      </c>
      <c r="G655" s="90">
        <f t="shared" si="21"/>
        <v>1.00250941028858</v>
      </c>
      <c r="H655" s="25">
        <v>799</v>
      </c>
      <c r="I655" s="80"/>
      <c r="J655" s="80"/>
      <c r="K655" s="80"/>
      <c r="L655" s="80"/>
      <c r="M655" s="80"/>
      <c r="N655" s="80"/>
      <c r="O655" s="80"/>
      <c r="P655" s="80"/>
      <c r="Q655" s="80"/>
      <c r="R655" s="80"/>
      <c r="S655" s="80"/>
      <c r="T655" s="80"/>
    </row>
    <row r="656" ht="15.75" customHeight="1" spans="1:20">
      <c r="A656" s="87">
        <v>2100402</v>
      </c>
      <c r="B656" s="88" t="s">
        <v>509</v>
      </c>
      <c r="C656" s="40">
        <v>427</v>
      </c>
      <c r="D656" s="40">
        <v>365</v>
      </c>
      <c r="E656" s="25">
        <v>277</v>
      </c>
      <c r="F656" s="90">
        <f t="shared" si="20"/>
        <v>0.648711943793911</v>
      </c>
      <c r="G656" s="90">
        <f t="shared" si="21"/>
        <v>0.758904109589041</v>
      </c>
      <c r="H656" s="25">
        <v>277</v>
      </c>
      <c r="I656" s="80"/>
      <c r="J656" s="80"/>
      <c r="K656" s="80"/>
      <c r="L656" s="80"/>
      <c r="M656" s="80"/>
      <c r="N656" s="80"/>
      <c r="O656" s="80"/>
      <c r="P656" s="80"/>
      <c r="Q656" s="80"/>
      <c r="R656" s="80"/>
      <c r="S656" s="80"/>
      <c r="T656" s="80"/>
    </row>
    <row r="657" ht="15.75" customHeight="1" spans="1:20">
      <c r="A657" s="87">
        <v>2100403</v>
      </c>
      <c r="B657" s="88" t="s">
        <v>510</v>
      </c>
      <c r="C657" s="40"/>
      <c r="D657" s="40">
        <v>507</v>
      </c>
      <c r="E657" s="25">
        <v>500</v>
      </c>
      <c r="F657" s="90">
        <f t="shared" si="20"/>
        <v>0</v>
      </c>
      <c r="G657" s="90">
        <f t="shared" si="21"/>
        <v>0.986193293885602</v>
      </c>
      <c r="H657" s="25">
        <v>500</v>
      </c>
      <c r="I657" s="80"/>
      <c r="J657" s="80"/>
      <c r="K657" s="80"/>
      <c r="L657" s="80"/>
      <c r="M657" s="80"/>
      <c r="N657" s="80"/>
      <c r="O657" s="80"/>
      <c r="P657" s="80"/>
      <c r="Q657" s="80"/>
      <c r="R657" s="80"/>
      <c r="S657" s="80"/>
      <c r="T657" s="80"/>
    </row>
    <row r="658" ht="15.75" customHeight="1" spans="1:20">
      <c r="A658" s="87">
        <v>2100404</v>
      </c>
      <c r="B658" s="88" t="s">
        <v>511</v>
      </c>
      <c r="C658" s="40"/>
      <c r="D658" s="40"/>
      <c r="E658" s="25"/>
      <c r="F658" s="90">
        <f t="shared" si="20"/>
        <v>0</v>
      </c>
      <c r="G658" s="90">
        <f t="shared" si="21"/>
        <v>0</v>
      </c>
      <c r="H658" s="25"/>
      <c r="I658" s="80"/>
      <c r="J658" s="80"/>
      <c r="K658" s="80"/>
      <c r="L658" s="80"/>
      <c r="M658" s="80"/>
      <c r="N658" s="80"/>
      <c r="O658" s="80"/>
      <c r="P658" s="80"/>
      <c r="Q658" s="80"/>
      <c r="R658" s="80"/>
      <c r="S658" s="80"/>
      <c r="T658" s="80"/>
    </row>
    <row r="659" ht="15.75" customHeight="1" spans="1:20">
      <c r="A659" s="87">
        <v>2100405</v>
      </c>
      <c r="B659" s="88" t="s">
        <v>512</v>
      </c>
      <c r="C659" s="40"/>
      <c r="D659" s="40"/>
      <c r="E659" s="25"/>
      <c r="F659" s="90">
        <f t="shared" si="20"/>
        <v>0</v>
      </c>
      <c r="G659" s="90">
        <f t="shared" si="21"/>
        <v>0</v>
      </c>
      <c r="H659" s="25"/>
      <c r="I659" s="80"/>
      <c r="J659" s="80"/>
      <c r="K659" s="80"/>
      <c r="L659" s="80"/>
      <c r="M659" s="80"/>
      <c r="N659" s="80"/>
      <c r="O659" s="80"/>
      <c r="P659" s="80"/>
      <c r="Q659" s="80"/>
      <c r="R659" s="80"/>
      <c r="S659" s="80"/>
      <c r="T659" s="80"/>
    </row>
    <row r="660" ht="15.75" customHeight="1" spans="1:20">
      <c r="A660" s="87">
        <v>2100406</v>
      </c>
      <c r="B660" s="88" t="s">
        <v>513</v>
      </c>
      <c r="C660" s="40">
        <v>155</v>
      </c>
      <c r="D660" s="40">
        <v>137</v>
      </c>
      <c r="E660" s="25">
        <v>83</v>
      </c>
      <c r="F660" s="90">
        <f t="shared" si="20"/>
        <v>0.535483870967742</v>
      </c>
      <c r="G660" s="90">
        <f t="shared" si="21"/>
        <v>0.605839416058394</v>
      </c>
      <c r="H660" s="25">
        <v>83</v>
      </c>
      <c r="I660" s="80"/>
      <c r="J660" s="80"/>
      <c r="K660" s="80"/>
      <c r="L660" s="80"/>
      <c r="M660" s="80"/>
      <c r="N660" s="80"/>
      <c r="O660" s="80"/>
      <c r="P660" s="80"/>
      <c r="Q660" s="80"/>
      <c r="R660" s="80"/>
      <c r="S660" s="80"/>
      <c r="T660" s="80"/>
    </row>
    <row r="661" ht="15.75" customHeight="1" spans="1:20">
      <c r="A661" s="87">
        <v>2100407</v>
      </c>
      <c r="B661" s="88" t="s">
        <v>514</v>
      </c>
      <c r="C661" s="40"/>
      <c r="D661" s="40"/>
      <c r="E661" s="25"/>
      <c r="F661" s="90">
        <f t="shared" si="20"/>
        <v>0</v>
      </c>
      <c r="G661" s="90">
        <f t="shared" si="21"/>
        <v>0</v>
      </c>
      <c r="H661" s="25"/>
      <c r="I661" s="80"/>
      <c r="J661" s="80"/>
      <c r="K661" s="80"/>
      <c r="L661" s="80"/>
      <c r="M661" s="80"/>
      <c r="N661" s="80"/>
      <c r="O661" s="80"/>
      <c r="P661" s="80"/>
      <c r="Q661" s="80"/>
      <c r="R661" s="80"/>
      <c r="S661" s="80"/>
      <c r="T661" s="80"/>
    </row>
    <row r="662" ht="15.75" customHeight="1" spans="1:20">
      <c r="A662" s="87">
        <v>2100408</v>
      </c>
      <c r="B662" s="88" t="s">
        <v>515</v>
      </c>
      <c r="C662" s="40">
        <v>518</v>
      </c>
      <c r="D662" s="40">
        <v>3257</v>
      </c>
      <c r="E662" s="25">
        <v>3800</v>
      </c>
      <c r="F662" s="90">
        <f t="shared" si="20"/>
        <v>7.33590733590734</v>
      </c>
      <c r="G662" s="90">
        <f t="shared" si="21"/>
        <v>1.16671783850169</v>
      </c>
      <c r="H662" s="25">
        <v>3800</v>
      </c>
      <c r="I662" s="80"/>
      <c r="J662" s="80"/>
      <c r="K662" s="80"/>
      <c r="L662" s="80"/>
      <c r="M662" s="80"/>
      <c r="N662" s="80"/>
      <c r="O662" s="80"/>
      <c r="P662" s="80"/>
      <c r="Q662" s="80"/>
      <c r="R662" s="80"/>
      <c r="S662" s="80"/>
      <c r="T662" s="80"/>
    </row>
    <row r="663" ht="15.75" customHeight="1" spans="1:20">
      <c r="A663" s="87">
        <v>2100409</v>
      </c>
      <c r="B663" s="88" t="s">
        <v>516</v>
      </c>
      <c r="C663" s="40">
        <v>129</v>
      </c>
      <c r="D663" s="40">
        <v>13</v>
      </c>
      <c r="E663" s="25">
        <v>0</v>
      </c>
      <c r="F663" s="90">
        <f t="shared" si="20"/>
        <v>0</v>
      </c>
      <c r="G663" s="90">
        <f t="shared" si="21"/>
        <v>0</v>
      </c>
      <c r="H663" s="25">
        <v>0</v>
      </c>
      <c r="I663" s="80"/>
      <c r="J663" s="80"/>
      <c r="K663" s="80"/>
      <c r="L663" s="80"/>
      <c r="M663" s="80"/>
      <c r="N663" s="80"/>
      <c r="O663" s="80"/>
      <c r="P663" s="80"/>
      <c r="Q663" s="80"/>
      <c r="R663" s="80"/>
      <c r="S663" s="80"/>
      <c r="T663" s="80"/>
    </row>
    <row r="664" ht="15.75" customHeight="1" spans="1:20">
      <c r="A664" s="87">
        <v>2100410</v>
      </c>
      <c r="B664" s="88" t="s">
        <v>517</v>
      </c>
      <c r="C664" s="40"/>
      <c r="D664" s="40">
        <v>2470</v>
      </c>
      <c r="E664" s="25">
        <v>2000</v>
      </c>
      <c r="F664" s="90">
        <f t="shared" si="20"/>
        <v>0</v>
      </c>
      <c r="G664" s="90">
        <f t="shared" si="21"/>
        <v>0.809716599190283</v>
      </c>
      <c r="H664" s="25">
        <v>2000</v>
      </c>
      <c r="I664" s="80"/>
      <c r="J664" s="80"/>
      <c r="K664" s="80"/>
      <c r="L664" s="80"/>
      <c r="M664" s="80"/>
      <c r="N664" s="80"/>
      <c r="O664" s="80"/>
      <c r="P664" s="80"/>
      <c r="Q664" s="80"/>
      <c r="R664" s="80"/>
      <c r="S664" s="80"/>
      <c r="T664" s="80"/>
    </row>
    <row r="665" ht="15.75" customHeight="1" spans="1:20">
      <c r="A665" s="87">
        <v>2100499</v>
      </c>
      <c r="B665" s="88" t="s">
        <v>518</v>
      </c>
      <c r="C665" s="40">
        <v>40</v>
      </c>
      <c r="D665" s="40">
        <v>15</v>
      </c>
      <c r="E665" s="25">
        <v>0</v>
      </c>
      <c r="F665" s="90">
        <f t="shared" si="20"/>
        <v>0</v>
      </c>
      <c r="G665" s="90">
        <f t="shared" si="21"/>
        <v>0</v>
      </c>
      <c r="H665" s="25">
        <v>0</v>
      </c>
      <c r="I665" s="80"/>
      <c r="J665" s="80"/>
      <c r="K665" s="80"/>
      <c r="L665" s="80"/>
      <c r="M665" s="80"/>
      <c r="N665" s="80"/>
      <c r="O665" s="80"/>
      <c r="P665" s="80"/>
      <c r="Q665" s="80"/>
      <c r="R665" s="80"/>
      <c r="S665" s="80"/>
      <c r="T665" s="80"/>
    </row>
    <row r="666" ht="15.75" customHeight="1" spans="1:20">
      <c r="A666" s="87">
        <v>21006</v>
      </c>
      <c r="B666" s="88" t="s">
        <v>519</v>
      </c>
      <c r="C666" s="36">
        <f>SUM(C667,C668)</f>
        <v>0</v>
      </c>
      <c r="D666" s="36">
        <f>SUM(D667,D668)</f>
        <v>0</v>
      </c>
      <c r="E666" s="36">
        <f>SUM(E667,E668)</f>
        <v>0</v>
      </c>
      <c r="F666" s="90">
        <f t="shared" si="20"/>
        <v>0</v>
      </c>
      <c r="G666" s="90">
        <f t="shared" si="21"/>
        <v>0</v>
      </c>
      <c r="H666" s="24">
        <f>SUM(H667,H668)</f>
        <v>0</v>
      </c>
      <c r="I666" s="80"/>
      <c r="J666" s="80"/>
      <c r="K666" s="80"/>
      <c r="L666" s="80"/>
      <c r="M666" s="80"/>
      <c r="N666" s="80"/>
      <c r="O666" s="80"/>
      <c r="P666" s="80"/>
      <c r="Q666" s="80"/>
      <c r="R666" s="80"/>
      <c r="S666" s="80"/>
      <c r="T666" s="80"/>
    </row>
    <row r="667" ht="15.75" customHeight="1" spans="1:20">
      <c r="A667" s="87">
        <v>2100601</v>
      </c>
      <c r="B667" s="88" t="s">
        <v>520</v>
      </c>
      <c r="C667" s="40"/>
      <c r="D667" s="40"/>
      <c r="E667" s="40"/>
      <c r="F667" s="90">
        <f t="shared" si="20"/>
        <v>0</v>
      </c>
      <c r="G667" s="90">
        <f t="shared" si="21"/>
        <v>0</v>
      </c>
      <c r="H667" s="25"/>
      <c r="I667" s="80"/>
      <c r="J667" s="80"/>
      <c r="K667" s="80"/>
      <c r="L667" s="80"/>
      <c r="M667" s="80"/>
      <c r="N667" s="80"/>
      <c r="O667" s="80"/>
      <c r="P667" s="80"/>
      <c r="Q667" s="80"/>
      <c r="R667" s="80"/>
      <c r="S667" s="80"/>
      <c r="T667" s="80"/>
    </row>
    <row r="668" ht="15.75" customHeight="1" spans="1:20">
      <c r="A668" s="87">
        <v>2100699</v>
      </c>
      <c r="B668" s="88" t="s">
        <v>521</v>
      </c>
      <c r="C668" s="40"/>
      <c r="D668" s="40"/>
      <c r="E668" s="40"/>
      <c r="F668" s="90">
        <f t="shared" si="20"/>
        <v>0</v>
      </c>
      <c r="G668" s="90">
        <f t="shared" si="21"/>
        <v>0</v>
      </c>
      <c r="H668" s="25"/>
      <c r="I668" s="80"/>
      <c r="J668" s="80"/>
      <c r="K668" s="80"/>
      <c r="L668" s="80"/>
      <c r="M668" s="80"/>
      <c r="N668" s="80"/>
      <c r="O668" s="80"/>
      <c r="P668" s="80"/>
      <c r="Q668" s="80"/>
      <c r="R668" s="80"/>
      <c r="S668" s="80"/>
      <c r="T668" s="80"/>
    </row>
    <row r="669" ht="15.75" customHeight="1" spans="1:20">
      <c r="A669" s="87">
        <v>21007</v>
      </c>
      <c r="B669" s="88" t="s">
        <v>522</v>
      </c>
      <c r="C669" s="36">
        <f>SUM(C670,C671,C672)</f>
        <v>1013</v>
      </c>
      <c r="D669" s="36">
        <f>SUM(D670,D671,D672)</f>
        <v>2697</v>
      </c>
      <c r="E669" s="36">
        <f>SUM(E670,E671,E672)</f>
        <v>2583</v>
      </c>
      <c r="F669" s="90">
        <f t="shared" si="20"/>
        <v>2.54985192497532</v>
      </c>
      <c r="G669" s="90">
        <f t="shared" si="21"/>
        <v>0.957730812013348</v>
      </c>
      <c r="H669" s="24">
        <f>SUM(H670,H671,H672)</f>
        <v>2583</v>
      </c>
      <c r="I669" s="80"/>
      <c r="J669" s="80"/>
      <c r="K669" s="80"/>
      <c r="L669" s="80"/>
      <c r="M669" s="80"/>
      <c r="N669" s="80"/>
      <c r="O669" s="80"/>
      <c r="P669" s="80"/>
      <c r="Q669" s="80"/>
      <c r="R669" s="80"/>
      <c r="S669" s="80"/>
      <c r="T669" s="80"/>
    </row>
    <row r="670" ht="15.75" customHeight="1" spans="1:20">
      <c r="A670" s="87">
        <v>2100716</v>
      </c>
      <c r="B670" s="88" t="s">
        <v>523</v>
      </c>
      <c r="C670" s="40">
        <v>148</v>
      </c>
      <c r="D670" s="40">
        <v>191</v>
      </c>
      <c r="E670" s="40">
        <v>183</v>
      </c>
      <c r="F670" s="90">
        <f t="shared" si="20"/>
        <v>1.23648648648649</v>
      </c>
      <c r="G670" s="90">
        <f t="shared" si="21"/>
        <v>0.958115183246073</v>
      </c>
      <c r="H670" s="25">
        <v>183</v>
      </c>
      <c r="I670" s="80"/>
      <c r="J670" s="80"/>
      <c r="K670" s="80"/>
      <c r="L670" s="80"/>
      <c r="M670" s="80"/>
      <c r="N670" s="80"/>
      <c r="O670" s="80"/>
      <c r="P670" s="80"/>
      <c r="Q670" s="80"/>
      <c r="R670" s="80"/>
      <c r="S670" s="80"/>
      <c r="T670" s="80"/>
    </row>
    <row r="671" ht="15.75" customHeight="1" spans="1:20">
      <c r="A671" s="87">
        <v>2100717</v>
      </c>
      <c r="B671" s="88" t="s">
        <v>524</v>
      </c>
      <c r="C671" s="40">
        <v>865</v>
      </c>
      <c r="D671" s="40">
        <v>2126</v>
      </c>
      <c r="E671" s="25">
        <v>2000</v>
      </c>
      <c r="F671" s="90">
        <f t="shared" si="20"/>
        <v>2.3121387283237</v>
      </c>
      <c r="G671" s="90">
        <f t="shared" si="21"/>
        <v>0.940733772342427</v>
      </c>
      <c r="H671" s="25">
        <v>2000</v>
      </c>
      <c r="I671" s="80"/>
      <c r="J671" s="80"/>
      <c r="K671" s="80"/>
      <c r="L671" s="80"/>
      <c r="M671" s="80"/>
      <c r="N671" s="80"/>
      <c r="O671" s="80"/>
      <c r="P671" s="80"/>
      <c r="Q671" s="80"/>
      <c r="R671" s="80"/>
      <c r="S671" s="80"/>
      <c r="T671" s="80"/>
    </row>
    <row r="672" ht="15.75" customHeight="1" spans="1:20">
      <c r="A672" s="87">
        <v>2100799</v>
      </c>
      <c r="B672" s="88" t="s">
        <v>525</v>
      </c>
      <c r="C672" s="40"/>
      <c r="D672" s="40">
        <v>380</v>
      </c>
      <c r="E672" s="25">
        <v>400</v>
      </c>
      <c r="F672" s="90">
        <f t="shared" si="20"/>
        <v>0</v>
      </c>
      <c r="G672" s="90">
        <f t="shared" si="21"/>
        <v>1.05263157894737</v>
      </c>
      <c r="H672" s="25">
        <v>400</v>
      </c>
      <c r="I672" s="80"/>
      <c r="J672" s="80"/>
      <c r="K672" s="80"/>
      <c r="L672" s="80"/>
      <c r="M672" s="80"/>
      <c r="N672" s="80"/>
      <c r="O672" s="80"/>
      <c r="P672" s="80"/>
      <c r="Q672" s="80"/>
      <c r="R672" s="80"/>
      <c r="S672" s="80"/>
      <c r="T672" s="80"/>
    </row>
    <row r="673" ht="15.75" customHeight="1" spans="1:20">
      <c r="A673" s="87">
        <v>21011</v>
      </c>
      <c r="B673" s="88" t="s">
        <v>526</v>
      </c>
      <c r="C673" s="36">
        <f>SUM(C674,C675,C676,C677)</f>
        <v>7314</v>
      </c>
      <c r="D673" s="36">
        <f>SUM(D674,D675,D676,D677)</f>
        <v>6777</v>
      </c>
      <c r="E673" s="36">
        <f>SUM(E674,E675,E676,E677)</f>
        <v>5370</v>
      </c>
      <c r="F673" s="90">
        <f t="shared" si="20"/>
        <v>0.734208367514356</v>
      </c>
      <c r="G673" s="90">
        <f t="shared" si="21"/>
        <v>0.792386011509517</v>
      </c>
      <c r="H673" s="24">
        <f>SUM(H674,H675,H676,H677)</f>
        <v>5370</v>
      </c>
      <c r="I673" s="80"/>
      <c r="J673" s="80"/>
      <c r="K673" s="80"/>
      <c r="L673" s="80"/>
      <c r="M673" s="80"/>
      <c r="N673" s="80"/>
      <c r="O673" s="80"/>
      <c r="P673" s="80"/>
      <c r="Q673" s="80"/>
      <c r="R673" s="80"/>
      <c r="S673" s="80"/>
      <c r="T673" s="80"/>
    </row>
    <row r="674" ht="15.75" customHeight="1" spans="1:20">
      <c r="A674" s="87">
        <v>2101101</v>
      </c>
      <c r="B674" s="88" t="s">
        <v>527</v>
      </c>
      <c r="C674" s="40">
        <v>1299</v>
      </c>
      <c r="D674" s="40">
        <v>1246</v>
      </c>
      <c r="E674" s="40">
        <v>1060</v>
      </c>
      <c r="F674" s="90">
        <f t="shared" si="20"/>
        <v>0.816012317167052</v>
      </c>
      <c r="G674" s="90">
        <f t="shared" si="21"/>
        <v>0.850722311396469</v>
      </c>
      <c r="H674" s="25">
        <v>1060</v>
      </c>
      <c r="I674" s="80"/>
      <c r="J674" s="80"/>
      <c r="K674" s="80"/>
      <c r="L674" s="80"/>
      <c r="M674" s="80"/>
      <c r="N674" s="80"/>
      <c r="O674" s="80"/>
      <c r="P674" s="80"/>
      <c r="Q674" s="80"/>
      <c r="R674" s="80"/>
      <c r="S674" s="80"/>
      <c r="T674" s="80"/>
    </row>
    <row r="675" ht="15.75" customHeight="1" spans="1:20">
      <c r="A675" s="87">
        <v>2101102</v>
      </c>
      <c r="B675" s="88" t="s">
        <v>528</v>
      </c>
      <c r="C675" s="40">
        <v>3477</v>
      </c>
      <c r="D675" s="40">
        <v>3275</v>
      </c>
      <c r="E675" s="25">
        <v>2546</v>
      </c>
      <c r="F675" s="90">
        <f t="shared" si="20"/>
        <v>0.73224043715847</v>
      </c>
      <c r="G675" s="90">
        <f t="shared" si="21"/>
        <v>0.777404580152672</v>
      </c>
      <c r="H675" s="25">
        <v>2546</v>
      </c>
      <c r="I675" s="80"/>
      <c r="J675" s="80"/>
      <c r="K675" s="80"/>
      <c r="L675" s="80"/>
      <c r="M675" s="80"/>
      <c r="N675" s="80"/>
      <c r="O675" s="80"/>
      <c r="P675" s="80"/>
      <c r="Q675" s="80"/>
      <c r="R675" s="80"/>
      <c r="S675" s="80"/>
      <c r="T675" s="80"/>
    </row>
    <row r="676" ht="15.75" customHeight="1" spans="1:20">
      <c r="A676" s="87">
        <v>2101103</v>
      </c>
      <c r="B676" s="88" t="s">
        <v>529</v>
      </c>
      <c r="C676" s="40">
        <v>2538</v>
      </c>
      <c r="D676" s="40">
        <v>2256</v>
      </c>
      <c r="E676" s="25">
        <v>1764</v>
      </c>
      <c r="F676" s="90">
        <f t="shared" si="20"/>
        <v>0.695035460992908</v>
      </c>
      <c r="G676" s="90">
        <f t="shared" si="21"/>
        <v>0.781914893617021</v>
      </c>
      <c r="H676" s="25">
        <v>1764</v>
      </c>
      <c r="I676" s="80"/>
      <c r="J676" s="80"/>
      <c r="K676" s="80"/>
      <c r="L676" s="80"/>
      <c r="M676" s="80"/>
      <c r="N676" s="80"/>
      <c r="O676" s="80"/>
      <c r="P676" s="80"/>
      <c r="Q676" s="80"/>
      <c r="R676" s="80"/>
      <c r="S676" s="80"/>
      <c r="T676" s="80"/>
    </row>
    <row r="677" ht="15.75" customHeight="1" spans="1:20">
      <c r="A677" s="87">
        <v>2101199</v>
      </c>
      <c r="B677" s="88" t="s">
        <v>530</v>
      </c>
      <c r="C677" s="40"/>
      <c r="D677" s="40"/>
      <c r="E677" s="25"/>
      <c r="F677" s="90">
        <f t="shared" si="20"/>
        <v>0</v>
      </c>
      <c r="G677" s="90">
        <f t="shared" si="21"/>
        <v>0</v>
      </c>
      <c r="H677" s="25"/>
      <c r="I677" s="80"/>
      <c r="J677" s="80"/>
      <c r="K677" s="80"/>
      <c r="L677" s="80"/>
      <c r="M677" s="80"/>
      <c r="N677" s="80"/>
      <c r="O677" s="80"/>
      <c r="P677" s="80"/>
      <c r="Q677" s="80"/>
      <c r="R677" s="80"/>
      <c r="S677" s="80"/>
      <c r="T677" s="80"/>
    </row>
    <row r="678" ht="15.75" customHeight="1" spans="1:20">
      <c r="A678" s="87">
        <v>21012</v>
      </c>
      <c r="B678" s="88" t="s">
        <v>531</v>
      </c>
      <c r="C678" s="36">
        <f>SUM(C679,C680,C681)</f>
        <v>2262</v>
      </c>
      <c r="D678" s="36">
        <f>SUM(D679,D680,D681)</f>
        <v>0</v>
      </c>
      <c r="E678" s="36">
        <f>SUM(E679,E680,E681)</f>
        <v>0</v>
      </c>
      <c r="F678" s="90">
        <f t="shared" si="20"/>
        <v>0</v>
      </c>
      <c r="G678" s="90">
        <f t="shared" si="21"/>
        <v>0</v>
      </c>
      <c r="H678" s="24">
        <f>SUM(H679,H680,H681)</f>
        <v>0</v>
      </c>
      <c r="I678" s="80"/>
      <c r="J678" s="80"/>
      <c r="K678" s="80"/>
      <c r="L678" s="80"/>
      <c r="M678" s="80"/>
      <c r="N678" s="80"/>
      <c r="O678" s="80"/>
      <c r="P678" s="80"/>
      <c r="Q678" s="80"/>
      <c r="R678" s="80"/>
      <c r="S678" s="80"/>
      <c r="T678" s="80"/>
    </row>
    <row r="679" ht="15.75" customHeight="1" spans="1:20">
      <c r="A679" s="87">
        <v>2101201</v>
      </c>
      <c r="B679" s="88" t="s">
        <v>532</v>
      </c>
      <c r="C679" s="40"/>
      <c r="D679" s="40"/>
      <c r="E679" s="40"/>
      <c r="F679" s="90">
        <f t="shared" si="20"/>
        <v>0</v>
      </c>
      <c r="G679" s="90">
        <f t="shared" si="21"/>
        <v>0</v>
      </c>
      <c r="H679" s="25"/>
      <c r="I679" s="80"/>
      <c r="J679" s="80"/>
      <c r="K679" s="80"/>
      <c r="L679" s="80"/>
      <c r="M679" s="80"/>
      <c r="N679" s="80"/>
      <c r="O679" s="80"/>
      <c r="P679" s="80"/>
      <c r="Q679" s="80"/>
      <c r="R679" s="80"/>
      <c r="S679" s="80"/>
      <c r="T679" s="80"/>
    </row>
    <row r="680" ht="15.75" customHeight="1" spans="1:20">
      <c r="A680" s="87">
        <v>2101202</v>
      </c>
      <c r="B680" s="88" t="s">
        <v>533</v>
      </c>
      <c r="C680" s="40">
        <v>2262</v>
      </c>
      <c r="D680" s="40"/>
      <c r="E680" s="40"/>
      <c r="F680" s="90">
        <f t="shared" si="20"/>
        <v>0</v>
      </c>
      <c r="G680" s="90">
        <f t="shared" si="21"/>
        <v>0</v>
      </c>
      <c r="H680" s="25"/>
      <c r="I680" s="80"/>
      <c r="J680" s="80"/>
      <c r="K680" s="80"/>
      <c r="L680" s="80"/>
      <c r="M680" s="80"/>
      <c r="N680" s="80"/>
      <c r="O680" s="80"/>
      <c r="P680" s="80"/>
      <c r="Q680" s="80"/>
      <c r="R680" s="80"/>
      <c r="S680" s="80"/>
      <c r="T680" s="80"/>
    </row>
    <row r="681" ht="15.75" customHeight="1" spans="1:20">
      <c r="A681" s="87">
        <v>2101299</v>
      </c>
      <c r="B681" s="88" t="s">
        <v>534</v>
      </c>
      <c r="C681" s="40"/>
      <c r="D681" s="40"/>
      <c r="E681" s="40"/>
      <c r="F681" s="90">
        <f t="shared" si="20"/>
        <v>0</v>
      </c>
      <c r="G681" s="90">
        <f t="shared" si="21"/>
        <v>0</v>
      </c>
      <c r="H681" s="25"/>
      <c r="I681" s="80"/>
      <c r="J681" s="80"/>
      <c r="K681" s="80"/>
      <c r="L681" s="80"/>
      <c r="M681" s="80"/>
      <c r="N681" s="80"/>
      <c r="O681" s="80"/>
      <c r="P681" s="80"/>
      <c r="Q681" s="80"/>
      <c r="R681" s="80"/>
      <c r="S681" s="80"/>
      <c r="T681" s="80"/>
    </row>
    <row r="682" ht="15.75" customHeight="1" spans="1:20">
      <c r="A682" s="87">
        <v>21013</v>
      </c>
      <c r="B682" s="88" t="s">
        <v>535</v>
      </c>
      <c r="C682" s="36">
        <f>SUM(C683,C684,C685)</f>
        <v>6</v>
      </c>
      <c r="D682" s="36">
        <f>SUM(D683,D684,D685)</f>
        <v>302</v>
      </c>
      <c r="E682" s="36">
        <f>SUM(E683,E684,E685)</f>
        <v>360</v>
      </c>
      <c r="F682" s="90">
        <f t="shared" si="20"/>
        <v>60</v>
      </c>
      <c r="G682" s="90">
        <f t="shared" si="21"/>
        <v>1.19205298013245</v>
      </c>
      <c r="H682" s="24">
        <f>SUM(H683,H684,H685)</f>
        <v>360</v>
      </c>
      <c r="I682" s="80"/>
      <c r="J682" s="80"/>
      <c r="K682" s="80"/>
      <c r="L682" s="80"/>
      <c r="M682" s="80"/>
      <c r="N682" s="80"/>
      <c r="O682" s="80"/>
      <c r="P682" s="80"/>
      <c r="Q682" s="80"/>
      <c r="R682" s="80"/>
      <c r="S682" s="80"/>
      <c r="T682" s="80"/>
    </row>
    <row r="683" ht="15.75" customHeight="1" spans="1:20">
      <c r="A683" s="87">
        <v>2101301</v>
      </c>
      <c r="B683" s="88" t="s">
        <v>536</v>
      </c>
      <c r="C683" s="40"/>
      <c r="D683" s="40">
        <v>296</v>
      </c>
      <c r="E683" s="40">
        <v>360</v>
      </c>
      <c r="F683" s="90">
        <f t="shared" si="20"/>
        <v>0</v>
      </c>
      <c r="G683" s="90">
        <f t="shared" si="21"/>
        <v>1.21621621621622</v>
      </c>
      <c r="H683" s="25">
        <v>360</v>
      </c>
      <c r="I683" s="80"/>
      <c r="J683" s="80"/>
      <c r="K683" s="80"/>
      <c r="L683" s="80"/>
      <c r="M683" s="80"/>
      <c r="N683" s="80"/>
      <c r="O683" s="80"/>
      <c r="P683" s="80"/>
      <c r="Q683" s="80"/>
      <c r="R683" s="80"/>
      <c r="S683" s="80"/>
      <c r="T683" s="80"/>
    </row>
    <row r="684" ht="15.75" customHeight="1" spans="1:20">
      <c r="A684" s="87">
        <v>2101302</v>
      </c>
      <c r="B684" s="88" t="s">
        <v>537</v>
      </c>
      <c r="C684" s="40"/>
      <c r="D684" s="40"/>
      <c r="E684" s="40"/>
      <c r="F684" s="90">
        <f t="shared" si="20"/>
        <v>0</v>
      </c>
      <c r="G684" s="90">
        <f t="shared" si="21"/>
        <v>0</v>
      </c>
      <c r="H684" s="25"/>
      <c r="I684" s="80"/>
      <c r="J684" s="80"/>
      <c r="K684" s="80"/>
      <c r="L684" s="80"/>
      <c r="M684" s="80"/>
      <c r="N684" s="80"/>
      <c r="O684" s="80"/>
      <c r="P684" s="80"/>
      <c r="Q684" s="80"/>
      <c r="R684" s="80"/>
      <c r="S684" s="80"/>
      <c r="T684" s="80"/>
    </row>
    <row r="685" ht="15.75" customHeight="1" spans="1:20">
      <c r="A685" s="87">
        <v>2101399</v>
      </c>
      <c r="B685" s="88" t="s">
        <v>538</v>
      </c>
      <c r="C685" s="40">
        <v>6</v>
      </c>
      <c r="D685" s="40">
        <v>6</v>
      </c>
      <c r="E685" s="40">
        <v>0</v>
      </c>
      <c r="F685" s="90">
        <f t="shared" si="20"/>
        <v>0</v>
      </c>
      <c r="G685" s="90">
        <f t="shared" si="21"/>
        <v>0</v>
      </c>
      <c r="H685" s="25">
        <v>0</v>
      </c>
      <c r="I685" s="80"/>
      <c r="J685" s="80"/>
      <c r="K685" s="80"/>
      <c r="L685" s="80"/>
      <c r="M685" s="80"/>
      <c r="N685" s="80"/>
      <c r="O685" s="80"/>
      <c r="P685" s="80"/>
      <c r="Q685" s="80"/>
      <c r="R685" s="80"/>
      <c r="S685" s="80"/>
      <c r="T685" s="80"/>
    </row>
    <row r="686" ht="15.75" customHeight="1" spans="1:20">
      <c r="A686" s="87">
        <v>21014</v>
      </c>
      <c r="B686" s="88" t="s">
        <v>539</v>
      </c>
      <c r="C686" s="36">
        <f>SUM(C687,C688)</f>
        <v>643</v>
      </c>
      <c r="D686" s="36">
        <f>SUM(D687,D688)</f>
        <v>589</v>
      </c>
      <c r="E686" s="36">
        <f>SUM(E687,E688)</f>
        <v>0</v>
      </c>
      <c r="F686" s="90">
        <f t="shared" si="20"/>
        <v>0</v>
      </c>
      <c r="G686" s="90">
        <f t="shared" si="21"/>
        <v>0</v>
      </c>
      <c r="H686" s="24">
        <f>SUM(H687,H688)</f>
        <v>0</v>
      </c>
      <c r="I686" s="80"/>
      <c r="J686" s="80"/>
      <c r="K686" s="80"/>
      <c r="L686" s="80"/>
      <c r="M686" s="80"/>
      <c r="N686" s="80"/>
      <c r="O686" s="80"/>
      <c r="P686" s="80"/>
      <c r="Q686" s="80"/>
      <c r="R686" s="80"/>
      <c r="S686" s="80"/>
      <c r="T686" s="80"/>
    </row>
    <row r="687" ht="15.75" customHeight="1" spans="1:20">
      <c r="A687" s="87">
        <v>2101401</v>
      </c>
      <c r="B687" s="88" t="s">
        <v>540</v>
      </c>
      <c r="C687" s="40">
        <v>643</v>
      </c>
      <c r="D687" s="40">
        <v>457</v>
      </c>
      <c r="E687" s="40">
        <v>0</v>
      </c>
      <c r="F687" s="90">
        <f t="shared" si="20"/>
        <v>0</v>
      </c>
      <c r="G687" s="90">
        <f t="shared" si="21"/>
        <v>0</v>
      </c>
      <c r="H687" s="25">
        <v>0</v>
      </c>
      <c r="I687" s="80"/>
      <c r="J687" s="80"/>
      <c r="K687" s="80"/>
      <c r="L687" s="80"/>
      <c r="M687" s="80"/>
      <c r="N687" s="80"/>
      <c r="O687" s="80"/>
      <c r="P687" s="80"/>
      <c r="Q687" s="80"/>
      <c r="R687" s="80"/>
      <c r="S687" s="80"/>
      <c r="T687" s="80"/>
    </row>
    <row r="688" ht="15.75" customHeight="1" spans="1:20">
      <c r="A688" s="87">
        <v>2101499</v>
      </c>
      <c r="B688" s="88" t="s">
        <v>541</v>
      </c>
      <c r="C688" s="40"/>
      <c r="D688" s="40">
        <v>132</v>
      </c>
      <c r="E688" s="40">
        <v>0</v>
      </c>
      <c r="F688" s="90">
        <f t="shared" si="20"/>
        <v>0</v>
      </c>
      <c r="G688" s="90">
        <f t="shared" si="21"/>
        <v>0</v>
      </c>
      <c r="H688" s="25">
        <v>0</v>
      </c>
      <c r="I688" s="80"/>
      <c r="J688" s="80"/>
      <c r="K688" s="80"/>
      <c r="L688" s="80"/>
      <c r="M688" s="80"/>
      <c r="N688" s="80"/>
      <c r="O688" s="80"/>
      <c r="P688" s="80"/>
      <c r="Q688" s="80"/>
      <c r="R688" s="80"/>
      <c r="S688" s="80"/>
      <c r="T688" s="80"/>
    </row>
    <row r="689" ht="15.75" customHeight="1" spans="1:20">
      <c r="A689" s="87">
        <v>21015</v>
      </c>
      <c r="B689" s="88" t="s">
        <v>542</v>
      </c>
      <c r="C689" s="36">
        <f>SUM(C690,C691,C692,C693,C694,C695,C696,C697)</f>
        <v>139</v>
      </c>
      <c r="D689" s="36">
        <f>SUM(D690,D691,D692,D693,D694,D695,D696,D697)</f>
        <v>131</v>
      </c>
      <c r="E689" s="36">
        <f>SUM(E690,E691,E692,E693,E694,E695,E696,E697)</f>
        <v>110</v>
      </c>
      <c r="F689" s="90">
        <f t="shared" si="20"/>
        <v>0.79136690647482</v>
      </c>
      <c r="G689" s="90">
        <f t="shared" si="21"/>
        <v>0.83969465648855</v>
      </c>
      <c r="H689" s="24">
        <f>SUM(H690,H691,H692,H693,H694,H695,H696,H697)</f>
        <v>110</v>
      </c>
      <c r="I689" s="80"/>
      <c r="J689" s="80"/>
      <c r="K689" s="80"/>
      <c r="L689" s="80"/>
      <c r="M689" s="80"/>
      <c r="N689" s="80"/>
      <c r="O689" s="80"/>
      <c r="P689" s="80"/>
      <c r="Q689" s="80"/>
      <c r="R689" s="80"/>
      <c r="S689" s="80"/>
      <c r="T689" s="80"/>
    </row>
    <row r="690" ht="15.75" customHeight="1" spans="1:20">
      <c r="A690" s="87">
        <v>2101501</v>
      </c>
      <c r="B690" s="88" t="s">
        <v>46</v>
      </c>
      <c r="C690" s="40">
        <v>139</v>
      </c>
      <c r="D690" s="40">
        <v>131</v>
      </c>
      <c r="E690" s="40">
        <v>110</v>
      </c>
      <c r="F690" s="90">
        <f t="shared" si="20"/>
        <v>0.79136690647482</v>
      </c>
      <c r="G690" s="90">
        <f t="shared" si="21"/>
        <v>0.83969465648855</v>
      </c>
      <c r="H690" s="25">
        <v>110</v>
      </c>
      <c r="I690" s="80"/>
      <c r="J690" s="80"/>
      <c r="K690" s="80"/>
      <c r="L690" s="80"/>
      <c r="M690" s="80"/>
      <c r="N690" s="80"/>
      <c r="O690" s="80"/>
      <c r="P690" s="80"/>
      <c r="Q690" s="80"/>
      <c r="R690" s="80"/>
      <c r="S690" s="80"/>
      <c r="T690" s="80"/>
    </row>
    <row r="691" ht="15.75" customHeight="1" spans="1:20">
      <c r="A691" s="87">
        <v>2101502</v>
      </c>
      <c r="B691" s="88" t="s">
        <v>47</v>
      </c>
      <c r="C691" s="40"/>
      <c r="D691" s="40"/>
      <c r="E691" s="25"/>
      <c r="F691" s="90">
        <f t="shared" si="20"/>
        <v>0</v>
      </c>
      <c r="G691" s="90">
        <f t="shared" si="21"/>
        <v>0</v>
      </c>
      <c r="H691" s="25"/>
      <c r="I691" s="80"/>
      <c r="J691" s="80"/>
      <c r="K691" s="80"/>
      <c r="L691" s="80"/>
      <c r="M691" s="80"/>
      <c r="N691" s="80"/>
      <c r="O691" s="80"/>
      <c r="P691" s="80"/>
      <c r="Q691" s="80"/>
      <c r="R691" s="80"/>
      <c r="S691" s="80"/>
      <c r="T691" s="80"/>
    </row>
    <row r="692" ht="15.75" customHeight="1" spans="1:20">
      <c r="A692" s="87">
        <v>2101503</v>
      </c>
      <c r="B692" s="88" t="s">
        <v>48</v>
      </c>
      <c r="C692" s="40"/>
      <c r="D692" s="40"/>
      <c r="E692" s="25"/>
      <c r="F692" s="90">
        <f t="shared" si="20"/>
        <v>0</v>
      </c>
      <c r="G692" s="90">
        <f t="shared" si="21"/>
        <v>0</v>
      </c>
      <c r="H692" s="25"/>
      <c r="I692" s="80"/>
      <c r="J692" s="80"/>
      <c r="K692" s="80"/>
      <c r="L692" s="80"/>
      <c r="M692" s="80"/>
      <c r="N692" s="80"/>
      <c r="O692" s="80"/>
      <c r="P692" s="80"/>
      <c r="Q692" s="80"/>
      <c r="R692" s="80"/>
      <c r="S692" s="80"/>
      <c r="T692" s="80"/>
    </row>
    <row r="693" ht="15.75" customHeight="1" spans="1:20">
      <c r="A693" s="87">
        <v>2101504</v>
      </c>
      <c r="B693" s="88" t="s">
        <v>87</v>
      </c>
      <c r="C693" s="40"/>
      <c r="D693" s="40"/>
      <c r="E693" s="25"/>
      <c r="F693" s="90">
        <f t="shared" si="20"/>
        <v>0</v>
      </c>
      <c r="G693" s="90">
        <f t="shared" si="21"/>
        <v>0</v>
      </c>
      <c r="H693" s="25"/>
      <c r="I693" s="80"/>
      <c r="J693" s="80"/>
      <c r="K693" s="80"/>
      <c r="L693" s="80"/>
      <c r="M693" s="80"/>
      <c r="N693" s="80"/>
      <c r="O693" s="80"/>
      <c r="P693" s="80"/>
      <c r="Q693" s="80"/>
      <c r="R693" s="80"/>
      <c r="S693" s="80"/>
      <c r="T693" s="80"/>
    </row>
    <row r="694" ht="15.75" customHeight="1" spans="1:20">
      <c r="A694" s="87">
        <v>2101505</v>
      </c>
      <c r="B694" s="88" t="s">
        <v>543</v>
      </c>
      <c r="C694" s="40"/>
      <c r="D694" s="40"/>
      <c r="E694" s="25"/>
      <c r="F694" s="90">
        <f t="shared" si="20"/>
        <v>0</v>
      </c>
      <c r="G694" s="90">
        <f t="shared" si="21"/>
        <v>0</v>
      </c>
      <c r="H694" s="25"/>
      <c r="I694" s="80"/>
      <c r="J694" s="80"/>
      <c r="K694" s="80"/>
      <c r="L694" s="80"/>
      <c r="M694" s="80"/>
      <c r="N694" s="80"/>
      <c r="O694" s="80"/>
      <c r="P694" s="80"/>
      <c r="Q694" s="80"/>
      <c r="R694" s="80"/>
      <c r="S694" s="80"/>
      <c r="T694" s="80"/>
    </row>
    <row r="695" ht="15.75" customHeight="1" spans="1:20">
      <c r="A695" s="87">
        <v>2101506</v>
      </c>
      <c r="B695" s="88" t="s">
        <v>544</v>
      </c>
      <c r="C695" s="40"/>
      <c r="D695" s="40"/>
      <c r="E695" s="25"/>
      <c r="F695" s="90">
        <f t="shared" si="20"/>
        <v>0</v>
      </c>
      <c r="G695" s="90">
        <f t="shared" si="21"/>
        <v>0</v>
      </c>
      <c r="H695" s="25"/>
      <c r="I695" s="80"/>
      <c r="J695" s="80"/>
      <c r="K695" s="80"/>
      <c r="L695" s="80"/>
      <c r="M695" s="80"/>
      <c r="N695" s="80"/>
      <c r="O695" s="80"/>
      <c r="P695" s="80"/>
      <c r="Q695" s="80"/>
      <c r="R695" s="80"/>
      <c r="S695" s="80"/>
      <c r="T695" s="80"/>
    </row>
    <row r="696" ht="15.75" customHeight="1" spans="1:20">
      <c r="A696" s="87">
        <v>2101550</v>
      </c>
      <c r="B696" s="88" t="s">
        <v>55</v>
      </c>
      <c r="C696" s="40"/>
      <c r="D696" s="40"/>
      <c r="E696" s="25"/>
      <c r="F696" s="90">
        <f t="shared" si="20"/>
        <v>0</v>
      </c>
      <c r="G696" s="90">
        <f t="shared" si="21"/>
        <v>0</v>
      </c>
      <c r="H696" s="25"/>
      <c r="I696" s="80"/>
      <c r="J696" s="80"/>
      <c r="K696" s="80"/>
      <c r="L696" s="80"/>
      <c r="M696" s="80"/>
      <c r="N696" s="80"/>
      <c r="O696" s="80"/>
      <c r="P696" s="80"/>
      <c r="Q696" s="80"/>
      <c r="R696" s="80"/>
      <c r="S696" s="80"/>
      <c r="T696" s="80"/>
    </row>
    <row r="697" ht="15.75" customHeight="1" spans="1:20">
      <c r="A697" s="87">
        <v>2101599</v>
      </c>
      <c r="B697" s="88" t="s">
        <v>545</v>
      </c>
      <c r="C697" s="40"/>
      <c r="D697" s="40"/>
      <c r="E697" s="25">
        <v>0</v>
      </c>
      <c r="F697" s="90">
        <f t="shared" si="20"/>
        <v>0</v>
      </c>
      <c r="G697" s="90">
        <f t="shared" si="21"/>
        <v>0</v>
      </c>
      <c r="H697" s="25">
        <v>0</v>
      </c>
      <c r="I697" s="80"/>
      <c r="J697" s="80"/>
      <c r="K697" s="80"/>
      <c r="L697" s="80"/>
      <c r="M697" s="80"/>
      <c r="N697" s="80"/>
      <c r="O697" s="80"/>
      <c r="P697" s="80"/>
      <c r="Q697" s="80"/>
      <c r="R697" s="80"/>
      <c r="S697" s="80"/>
      <c r="T697" s="80"/>
    </row>
    <row r="698" ht="15.75" customHeight="1" spans="1:20">
      <c r="A698" s="87">
        <v>21016</v>
      </c>
      <c r="B698" s="88" t="s">
        <v>546</v>
      </c>
      <c r="C698" s="40"/>
      <c r="D698" s="40"/>
      <c r="E698" s="25"/>
      <c r="F698" s="90">
        <f t="shared" si="20"/>
        <v>0</v>
      </c>
      <c r="G698" s="90">
        <f t="shared" si="21"/>
        <v>0</v>
      </c>
      <c r="H698" s="25"/>
      <c r="I698" s="80"/>
      <c r="J698" s="80"/>
      <c r="K698" s="80"/>
      <c r="L698" s="80"/>
      <c r="M698" s="80"/>
      <c r="N698" s="80"/>
      <c r="O698" s="80"/>
      <c r="P698" s="80"/>
      <c r="Q698" s="80"/>
      <c r="R698" s="80"/>
      <c r="S698" s="80"/>
      <c r="T698" s="80"/>
    </row>
    <row r="699" ht="15.75" customHeight="1" spans="1:20">
      <c r="A699" s="87">
        <v>21099</v>
      </c>
      <c r="B699" s="88" t="s">
        <v>547</v>
      </c>
      <c r="C699" s="40">
        <v>308</v>
      </c>
      <c r="D699" s="40">
        <v>849</v>
      </c>
      <c r="E699" s="25">
        <v>33</v>
      </c>
      <c r="F699" s="90">
        <f t="shared" si="20"/>
        <v>0.107142857142857</v>
      </c>
      <c r="G699" s="90">
        <f t="shared" si="21"/>
        <v>0.03886925795053</v>
      </c>
      <c r="H699" s="25">
        <v>33</v>
      </c>
      <c r="I699" s="80"/>
      <c r="J699" s="80"/>
      <c r="K699" s="80"/>
      <c r="L699" s="80"/>
      <c r="M699" s="80"/>
      <c r="N699" s="80"/>
      <c r="O699" s="80"/>
      <c r="P699" s="80"/>
      <c r="Q699" s="80"/>
      <c r="R699" s="80"/>
      <c r="S699" s="80"/>
      <c r="T699" s="80"/>
    </row>
    <row r="700" ht="15.75" customHeight="1" spans="1:20">
      <c r="A700" s="87">
        <v>211</v>
      </c>
      <c r="B700" s="88" t="s">
        <v>548</v>
      </c>
      <c r="C700" s="36">
        <f>SUM(C701,C711,C715,C724,C731,C738,C744,C747,C750,C751,C752,C758,C759,C760,C771)</f>
        <v>22578</v>
      </c>
      <c r="D700" s="24">
        <f>SUM(D701,D711,D715,D724,D731,D738,D744,D747,D750,D751,D752,D758,D759,D760,D771)</f>
        <v>12696</v>
      </c>
      <c r="E700" s="24">
        <f>SUM(E701,E711,E715,E724,E731,E738,E744,E747,E750,E751,E752,E758,E759,E760,E771)</f>
        <v>21000</v>
      </c>
      <c r="F700" s="90">
        <f t="shared" si="20"/>
        <v>0.930108955620516</v>
      </c>
      <c r="G700" s="90">
        <f t="shared" si="21"/>
        <v>1.65406427221172</v>
      </c>
      <c r="H700" s="24">
        <f>SUM(H701,H711,H715,H724,H731,H738,H744,H747,H750,H751,H752,H758,H759,H760,H771)</f>
        <v>21000</v>
      </c>
      <c r="I700" s="80"/>
      <c r="J700" s="80"/>
      <c r="K700" s="80"/>
      <c r="L700" s="80"/>
      <c r="M700" s="80"/>
      <c r="N700" s="80"/>
      <c r="O700" s="80"/>
      <c r="P700" s="80"/>
      <c r="Q700" s="80"/>
      <c r="R700" s="80"/>
      <c r="S700" s="80"/>
      <c r="T700" s="80"/>
    </row>
    <row r="701" ht="15.75" customHeight="1" spans="1:20">
      <c r="A701" s="87">
        <v>21101</v>
      </c>
      <c r="B701" s="88" t="s">
        <v>549</v>
      </c>
      <c r="C701" s="36">
        <f>SUM(C702,C703,C704,C705,C706,C707,C708,C709,C710)</f>
        <v>200</v>
      </c>
      <c r="D701" s="36">
        <f>SUM(D702,D703,D704,D705,D706,D707,D708,D709,D710)</f>
        <v>113</v>
      </c>
      <c r="E701" s="36">
        <f>SUM(E702,E703,E704,E705,E706,E707,E708,E709,E710)</f>
        <v>0</v>
      </c>
      <c r="F701" s="90">
        <f t="shared" si="20"/>
        <v>0</v>
      </c>
      <c r="G701" s="90">
        <f t="shared" si="21"/>
        <v>0</v>
      </c>
      <c r="H701" s="24">
        <f>SUM(H702,H703,H704,H705,H706,H707,H708,H709,H710)</f>
        <v>0</v>
      </c>
      <c r="I701" s="80"/>
      <c r="J701" s="80"/>
      <c r="K701" s="80"/>
      <c r="L701" s="80"/>
      <c r="M701" s="80"/>
      <c r="N701" s="80"/>
      <c r="O701" s="80"/>
      <c r="P701" s="80"/>
      <c r="Q701" s="80"/>
      <c r="R701" s="80"/>
      <c r="S701" s="80"/>
      <c r="T701" s="80"/>
    </row>
    <row r="702" ht="15.75" customHeight="1" spans="1:20">
      <c r="A702" s="87">
        <v>2110101</v>
      </c>
      <c r="B702" s="88" t="s">
        <v>46</v>
      </c>
      <c r="C702" s="40"/>
      <c r="D702" s="40">
        <v>47</v>
      </c>
      <c r="E702" s="40">
        <v>0</v>
      </c>
      <c r="F702" s="90">
        <f t="shared" si="20"/>
        <v>0</v>
      </c>
      <c r="G702" s="90">
        <f t="shared" si="21"/>
        <v>0</v>
      </c>
      <c r="H702" s="25">
        <v>0</v>
      </c>
      <c r="I702" s="80"/>
      <c r="J702" s="80"/>
      <c r="K702" s="80"/>
      <c r="L702" s="80"/>
      <c r="M702" s="80"/>
      <c r="N702" s="80"/>
      <c r="O702" s="80"/>
      <c r="P702" s="80"/>
      <c r="Q702" s="80"/>
      <c r="R702" s="80"/>
      <c r="S702" s="80"/>
      <c r="T702" s="80"/>
    </row>
    <row r="703" ht="15.75" customHeight="1" spans="1:20">
      <c r="A703" s="87">
        <v>2110102</v>
      </c>
      <c r="B703" s="88" t="s">
        <v>47</v>
      </c>
      <c r="C703" s="40"/>
      <c r="D703" s="40"/>
      <c r="E703" s="25"/>
      <c r="F703" s="90">
        <f t="shared" si="20"/>
        <v>0</v>
      </c>
      <c r="G703" s="90">
        <f t="shared" si="21"/>
        <v>0</v>
      </c>
      <c r="H703" s="25"/>
      <c r="I703" s="80"/>
      <c r="J703" s="80"/>
      <c r="K703" s="80"/>
      <c r="L703" s="80"/>
      <c r="M703" s="80"/>
      <c r="N703" s="80"/>
      <c r="O703" s="80"/>
      <c r="P703" s="80"/>
      <c r="Q703" s="80"/>
      <c r="R703" s="80"/>
      <c r="S703" s="80"/>
      <c r="T703" s="80"/>
    </row>
    <row r="704" ht="15.75" customHeight="1" spans="1:20">
      <c r="A704" s="87">
        <v>2110103</v>
      </c>
      <c r="B704" s="88" t="s">
        <v>48</v>
      </c>
      <c r="C704" s="40"/>
      <c r="D704" s="40"/>
      <c r="E704" s="25"/>
      <c r="F704" s="90">
        <f t="shared" si="20"/>
        <v>0</v>
      </c>
      <c r="G704" s="90">
        <f t="shared" si="21"/>
        <v>0</v>
      </c>
      <c r="H704" s="25"/>
      <c r="I704" s="80"/>
      <c r="J704" s="80"/>
      <c r="K704" s="80"/>
      <c r="L704" s="80"/>
      <c r="M704" s="80"/>
      <c r="N704" s="80"/>
      <c r="O704" s="80"/>
      <c r="P704" s="80"/>
      <c r="Q704" s="80"/>
      <c r="R704" s="80"/>
      <c r="S704" s="80"/>
      <c r="T704" s="80"/>
    </row>
    <row r="705" ht="15.75" customHeight="1" spans="1:20">
      <c r="A705" s="87">
        <v>2110104</v>
      </c>
      <c r="B705" s="88" t="s">
        <v>550</v>
      </c>
      <c r="C705" s="40"/>
      <c r="D705" s="40"/>
      <c r="E705" s="25"/>
      <c r="F705" s="90">
        <f t="shared" si="20"/>
        <v>0</v>
      </c>
      <c r="G705" s="90">
        <f t="shared" si="21"/>
        <v>0</v>
      </c>
      <c r="H705" s="25"/>
      <c r="I705" s="80"/>
      <c r="J705" s="80"/>
      <c r="K705" s="80"/>
      <c r="L705" s="80"/>
      <c r="M705" s="80"/>
      <c r="N705" s="80"/>
      <c r="O705" s="80"/>
      <c r="P705" s="80"/>
      <c r="Q705" s="80"/>
      <c r="R705" s="80"/>
      <c r="S705" s="80"/>
      <c r="T705" s="80"/>
    </row>
    <row r="706" ht="15.75" customHeight="1" spans="1:20">
      <c r="A706" s="87">
        <v>2110105</v>
      </c>
      <c r="B706" s="88" t="s">
        <v>551</v>
      </c>
      <c r="C706" s="40"/>
      <c r="D706" s="40"/>
      <c r="E706" s="25"/>
      <c r="F706" s="90">
        <f t="shared" si="20"/>
        <v>0</v>
      </c>
      <c r="G706" s="90">
        <f t="shared" si="21"/>
        <v>0</v>
      </c>
      <c r="H706" s="25"/>
      <c r="I706" s="80"/>
      <c r="J706" s="80"/>
      <c r="K706" s="80"/>
      <c r="L706" s="80"/>
      <c r="M706" s="80"/>
      <c r="N706" s="80"/>
      <c r="O706" s="80"/>
      <c r="P706" s="80"/>
      <c r="Q706" s="80"/>
      <c r="R706" s="80"/>
      <c r="S706" s="80"/>
      <c r="T706" s="80"/>
    </row>
    <row r="707" ht="15.75" customHeight="1" spans="1:20">
      <c r="A707" s="87">
        <v>2110106</v>
      </c>
      <c r="B707" s="88" t="s">
        <v>552</v>
      </c>
      <c r="C707" s="40"/>
      <c r="D707" s="40"/>
      <c r="E707" s="25"/>
      <c r="F707" s="90">
        <f t="shared" si="20"/>
        <v>0</v>
      </c>
      <c r="G707" s="90">
        <f t="shared" si="21"/>
        <v>0</v>
      </c>
      <c r="H707" s="25"/>
      <c r="I707" s="80"/>
      <c r="J707" s="80"/>
      <c r="K707" s="80"/>
      <c r="L707" s="80"/>
      <c r="M707" s="80"/>
      <c r="N707" s="80"/>
      <c r="O707" s="80"/>
      <c r="P707" s="80"/>
      <c r="Q707" s="80"/>
      <c r="R707" s="80"/>
      <c r="S707" s="80"/>
      <c r="T707" s="80"/>
    </row>
    <row r="708" ht="15.75" customHeight="1" spans="1:20">
      <c r="A708" s="87">
        <v>2110107</v>
      </c>
      <c r="B708" s="88" t="s">
        <v>553</v>
      </c>
      <c r="C708" s="40"/>
      <c r="D708" s="40"/>
      <c r="E708" s="25"/>
      <c r="F708" s="90">
        <f t="shared" si="20"/>
        <v>0</v>
      </c>
      <c r="G708" s="90">
        <f t="shared" si="21"/>
        <v>0</v>
      </c>
      <c r="H708" s="25"/>
      <c r="I708" s="80"/>
      <c r="J708" s="80"/>
      <c r="K708" s="80"/>
      <c r="L708" s="80"/>
      <c r="M708" s="80"/>
      <c r="N708" s="80"/>
      <c r="O708" s="80"/>
      <c r="P708" s="80"/>
      <c r="Q708" s="80"/>
      <c r="R708" s="80"/>
      <c r="S708" s="80"/>
      <c r="T708" s="80"/>
    </row>
    <row r="709" ht="15.75" customHeight="1" spans="1:20">
      <c r="A709" s="87">
        <v>2110108</v>
      </c>
      <c r="B709" s="88" t="s">
        <v>554</v>
      </c>
      <c r="C709" s="40"/>
      <c r="D709" s="40"/>
      <c r="E709" s="25"/>
      <c r="F709" s="90">
        <f t="shared" si="20"/>
        <v>0</v>
      </c>
      <c r="G709" s="90">
        <f t="shared" si="21"/>
        <v>0</v>
      </c>
      <c r="H709" s="25"/>
      <c r="I709" s="80"/>
      <c r="J709" s="80"/>
      <c r="K709" s="80"/>
      <c r="L709" s="80"/>
      <c r="M709" s="80"/>
      <c r="N709" s="80"/>
      <c r="O709" s="80"/>
      <c r="P709" s="80"/>
      <c r="Q709" s="80"/>
      <c r="R709" s="80"/>
      <c r="S709" s="80"/>
      <c r="T709" s="80"/>
    </row>
    <row r="710" ht="15.75" customHeight="1" spans="1:20">
      <c r="A710" s="87">
        <v>2110199</v>
      </c>
      <c r="B710" s="88" t="s">
        <v>555</v>
      </c>
      <c r="C710" s="40">
        <v>200</v>
      </c>
      <c r="D710" s="40">
        <v>66</v>
      </c>
      <c r="E710" s="25">
        <v>0</v>
      </c>
      <c r="F710" s="90">
        <f t="shared" ref="F710:F773" si="22">IFERROR(E710/C710,0)</f>
        <v>0</v>
      </c>
      <c r="G710" s="90">
        <f t="shared" ref="G710:G773" si="23">IFERROR(E710/D710,0)</f>
        <v>0</v>
      </c>
      <c r="H710" s="25">
        <v>0</v>
      </c>
      <c r="I710" s="80"/>
      <c r="J710" s="80"/>
      <c r="K710" s="80"/>
      <c r="L710" s="80"/>
      <c r="M710" s="80"/>
      <c r="N710" s="80"/>
      <c r="O710" s="80"/>
      <c r="P710" s="80"/>
      <c r="Q710" s="80"/>
      <c r="R710" s="80"/>
      <c r="S710" s="80"/>
      <c r="T710" s="80"/>
    </row>
    <row r="711" ht="15.75" customHeight="1" spans="1:20">
      <c r="A711" s="87">
        <v>21102</v>
      </c>
      <c r="B711" s="88" t="s">
        <v>556</v>
      </c>
      <c r="C711" s="36">
        <f>SUM(C712,C713,C714)</f>
        <v>0</v>
      </c>
      <c r="D711" s="36">
        <f>SUM(D712,D713,D714)</f>
        <v>229</v>
      </c>
      <c r="E711" s="36">
        <f>SUM(E712,E713,E714)</f>
        <v>0</v>
      </c>
      <c r="F711" s="90">
        <f t="shared" si="22"/>
        <v>0</v>
      </c>
      <c r="G711" s="90">
        <f t="shared" si="23"/>
        <v>0</v>
      </c>
      <c r="H711" s="24">
        <f>SUM(H712,H713,H714)</f>
        <v>0</v>
      </c>
      <c r="I711" s="80"/>
      <c r="J711" s="80"/>
      <c r="K711" s="80"/>
      <c r="L711" s="80"/>
      <c r="M711" s="80"/>
      <c r="N711" s="80"/>
      <c r="O711" s="80"/>
      <c r="P711" s="80"/>
      <c r="Q711" s="80"/>
      <c r="R711" s="80"/>
      <c r="S711" s="80"/>
      <c r="T711" s="80"/>
    </row>
    <row r="712" ht="15.75" customHeight="1" spans="1:20">
      <c r="A712" s="87">
        <v>2110203</v>
      </c>
      <c r="B712" s="88" t="s">
        <v>557</v>
      </c>
      <c r="C712" s="40"/>
      <c r="D712" s="40"/>
      <c r="E712" s="40"/>
      <c r="F712" s="90">
        <f t="shared" si="22"/>
        <v>0</v>
      </c>
      <c r="G712" s="90">
        <f t="shared" si="23"/>
        <v>0</v>
      </c>
      <c r="H712" s="25"/>
      <c r="I712" s="80"/>
      <c r="J712" s="80"/>
      <c r="K712" s="80"/>
      <c r="L712" s="80"/>
      <c r="M712" s="80"/>
      <c r="N712" s="80"/>
      <c r="O712" s="80"/>
      <c r="P712" s="80"/>
      <c r="Q712" s="80"/>
      <c r="R712" s="80"/>
      <c r="S712" s="80"/>
      <c r="T712" s="80"/>
    </row>
    <row r="713" ht="15.75" customHeight="1" spans="1:20">
      <c r="A713" s="87">
        <v>2110204</v>
      </c>
      <c r="B713" s="88" t="s">
        <v>558</v>
      </c>
      <c r="C713" s="40"/>
      <c r="D713" s="40"/>
      <c r="E713" s="40"/>
      <c r="F713" s="90">
        <f t="shared" si="22"/>
        <v>0</v>
      </c>
      <c r="G713" s="90">
        <f t="shared" si="23"/>
        <v>0</v>
      </c>
      <c r="H713" s="25"/>
      <c r="I713" s="80"/>
      <c r="J713" s="80"/>
      <c r="K713" s="80"/>
      <c r="L713" s="80"/>
      <c r="M713" s="80"/>
      <c r="N713" s="80"/>
      <c r="O713" s="80"/>
      <c r="P713" s="80"/>
      <c r="Q713" s="80"/>
      <c r="R713" s="80"/>
      <c r="S713" s="80"/>
      <c r="T713" s="80"/>
    </row>
    <row r="714" ht="15.75" customHeight="1" spans="1:20">
      <c r="A714" s="87">
        <v>2110299</v>
      </c>
      <c r="B714" s="88" t="s">
        <v>559</v>
      </c>
      <c r="C714" s="40"/>
      <c r="D714" s="40">
        <v>229</v>
      </c>
      <c r="E714" s="40">
        <v>0</v>
      </c>
      <c r="F714" s="90">
        <f t="shared" si="22"/>
        <v>0</v>
      </c>
      <c r="G714" s="90">
        <f t="shared" si="23"/>
        <v>0</v>
      </c>
      <c r="H714" s="25">
        <v>0</v>
      </c>
      <c r="I714" s="80"/>
      <c r="J714" s="80"/>
      <c r="K714" s="80"/>
      <c r="L714" s="80"/>
      <c r="M714" s="80"/>
      <c r="N714" s="80"/>
      <c r="O714" s="80"/>
      <c r="P714" s="80"/>
      <c r="Q714" s="80"/>
      <c r="R714" s="80"/>
      <c r="S714" s="80"/>
      <c r="T714" s="80"/>
    </row>
    <row r="715" ht="15.75" customHeight="1" spans="1:20">
      <c r="A715" s="87">
        <v>21103</v>
      </c>
      <c r="B715" s="88" t="s">
        <v>560</v>
      </c>
      <c r="C715" s="36">
        <f>SUM(C716,C717,C718,C719,C720,C721,C722,C723)</f>
        <v>20000</v>
      </c>
      <c r="D715" s="36">
        <f>SUM(D716,D717,D718,D719,D720,D721,D722,D723)</f>
        <v>7560</v>
      </c>
      <c r="E715" s="36">
        <f>SUM(E716,E717,E718,E719,E720,E721,E722,E723)</f>
        <v>6000</v>
      </c>
      <c r="F715" s="90">
        <f t="shared" si="22"/>
        <v>0.3</v>
      </c>
      <c r="G715" s="90">
        <f t="shared" si="23"/>
        <v>0.793650793650794</v>
      </c>
      <c r="H715" s="24">
        <f>SUM(H716,H717,H718,H719,H720,H721,H722,H723)</f>
        <v>6000</v>
      </c>
      <c r="I715" s="80"/>
      <c r="J715" s="80"/>
      <c r="K715" s="80"/>
      <c r="L715" s="80"/>
      <c r="M715" s="80"/>
      <c r="N715" s="80"/>
      <c r="O715" s="80"/>
      <c r="P715" s="80"/>
      <c r="Q715" s="80"/>
      <c r="R715" s="80"/>
      <c r="S715" s="80"/>
      <c r="T715" s="80"/>
    </row>
    <row r="716" ht="15.75" customHeight="1" spans="1:20">
      <c r="A716" s="87">
        <v>2110301</v>
      </c>
      <c r="B716" s="88" t="s">
        <v>561</v>
      </c>
      <c r="C716" s="40"/>
      <c r="D716" s="40">
        <v>754</v>
      </c>
      <c r="E716" s="40">
        <v>0</v>
      </c>
      <c r="F716" s="90">
        <f t="shared" si="22"/>
        <v>0</v>
      </c>
      <c r="G716" s="90">
        <f t="shared" si="23"/>
        <v>0</v>
      </c>
      <c r="H716" s="25">
        <v>0</v>
      </c>
      <c r="I716" s="80"/>
      <c r="J716" s="80"/>
      <c r="K716" s="80"/>
      <c r="L716" s="80"/>
      <c r="M716" s="80"/>
      <c r="N716" s="80"/>
      <c r="O716" s="80"/>
      <c r="P716" s="80"/>
      <c r="Q716" s="80"/>
      <c r="R716" s="80"/>
      <c r="S716" s="80"/>
      <c r="T716" s="80"/>
    </row>
    <row r="717" ht="15.75" customHeight="1" spans="1:20">
      <c r="A717" s="87">
        <v>2110302</v>
      </c>
      <c r="B717" s="88" t="s">
        <v>562</v>
      </c>
      <c r="C717" s="40">
        <v>20000</v>
      </c>
      <c r="D717" s="40">
        <v>6803</v>
      </c>
      <c r="E717" s="25">
        <v>6000</v>
      </c>
      <c r="F717" s="90">
        <f t="shared" si="22"/>
        <v>0.3</v>
      </c>
      <c r="G717" s="90">
        <f t="shared" si="23"/>
        <v>0.881963839482581</v>
      </c>
      <c r="H717" s="25">
        <v>6000</v>
      </c>
      <c r="I717" s="80"/>
      <c r="J717" s="80"/>
      <c r="K717" s="80"/>
      <c r="L717" s="80"/>
      <c r="M717" s="80"/>
      <c r="N717" s="80"/>
      <c r="O717" s="80"/>
      <c r="P717" s="80"/>
      <c r="Q717" s="80"/>
      <c r="R717" s="80"/>
      <c r="S717" s="80"/>
      <c r="T717" s="80"/>
    </row>
    <row r="718" ht="15.75" customHeight="1" spans="1:20">
      <c r="A718" s="87">
        <v>2110303</v>
      </c>
      <c r="B718" s="88" t="s">
        <v>563</v>
      </c>
      <c r="C718" s="40"/>
      <c r="D718" s="40"/>
      <c r="E718" s="25"/>
      <c r="F718" s="90">
        <f t="shared" si="22"/>
        <v>0</v>
      </c>
      <c r="G718" s="90">
        <f t="shared" si="23"/>
        <v>0</v>
      </c>
      <c r="H718" s="25"/>
      <c r="I718" s="80"/>
      <c r="J718" s="80"/>
      <c r="K718" s="80"/>
      <c r="L718" s="80"/>
      <c r="M718" s="80"/>
      <c r="N718" s="80"/>
      <c r="O718" s="80"/>
      <c r="P718" s="80"/>
      <c r="Q718" s="80"/>
      <c r="R718" s="80"/>
      <c r="S718" s="80"/>
      <c r="T718" s="80"/>
    </row>
    <row r="719" ht="15.75" customHeight="1" spans="1:20">
      <c r="A719" s="87">
        <v>2110304</v>
      </c>
      <c r="B719" s="88" t="s">
        <v>564</v>
      </c>
      <c r="C719" s="40"/>
      <c r="D719" s="40"/>
      <c r="E719" s="25"/>
      <c r="F719" s="90">
        <f t="shared" si="22"/>
        <v>0</v>
      </c>
      <c r="G719" s="90">
        <f t="shared" si="23"/>
        <v>0</v>
      </c>
      <c r="H719" s="25"/>
      <c r="I719" s="80"/>
      <c r="J719" s="80"/>
      <c r="K719" s="80"/>
      <c r="L719" s="80"/>
      <c r="M719" s="80"/>
      <c r="N719" s="80"/>
      <c r="O719" s="80"/>
      <c r="P719" s="80"/>
      <c r="Q719" s="80"/>
      <c r="R719" s="80"/>
      <c r="S719" s="80"/>
      <c r="T719" s="80"/>
    </row>
    <row r="720" ht="15.75" customHeight="1" spans="1:20">
      <c r="A720" s="87">
        <v>2110305</v>
      </c>
      <c r="B720" s="88" t="s">
        <v>565</v>
      </c>
      <c r="C720" s="40"/>
      <c r="D720" s="40"/>
      <c r="E720" s="25"/>
      <c r="F720" s="90">
        <f t="shared" si="22"/>
        <v>0</v>
      </c>
      <c r="G720" s="90">
        <f t="shared" si="23"/>
        <v>0</v>
      </c>
      <c r="H720" s="25"/>
      <c r="I720" s="80"/>
      <c r="J720" s="80"/>
      <c r="K720" s="80"/>
      <c r="L720" s="80"/>
      <c r="M720" s="80"/>
      <c r="N720" s="80"/>
      <c r="O720" s="80"/>
      <c r="P720" s="80"/>
      <c r="Q720" s="80"/>
      <c r="R720" s="80"/>
      <c r="S720" s="80"/>
      <c r="T720" s="80"/>
    </row>
    <row r="721" ht="15.75" customHeight="1" spans="1:20">
      <c r="A721" s="87">
        <v>2110306</v>
      </c>
      <c r="B721" s="88" t="s">
        <v>566</v>
      </c>
      <c r="C721" s="40"/>
      <c r="D721" s="40"/>
      <c r="E721" s="25"/>
      <c r="F721" s="90">
        <f t="shared" si="22"/>
        <v>0</v>
      </c>
      <c r="G721" s="90">
        <f t="shared" si="23"/>
        <v>0</v>
      </c>
      <c r="H721" s="25"/>
      <c r="I721" s="80"/>
      <c r="J721" s="80"/>
      <c r="K721" s="80"/>
      <c r="L721" s="80"/>
      <c r="M721" s="80"/>
      <c r="N721" s="80"/>
      <c r="O721" s="80"/>
      <c r="P721" s="80"/>
      <c r="Q721" s="80"/>
      <c r="R721" s="80"/>
      <c r="S721" s="80"/>
      <c r="T721" s="80"/>
    </row>
    <row r="722" ht="15.75" customHeight="1" spans="1:20">
      <c r="A722" s="87">
        <v>2110307</v>
      </c>
      <c r="B722" s="88" t="s">
        <v>567</v>
      </c>
      <c r="C722" s="40"/>
      <c r="D722" s="40"/>
      <c r="E722" s="25"/>
      <c r="F722" s="90">
        <f t="shared" si="22"/>
        <v>0</v>
      </c>
      <c r="G722" s="90">
        <f t="shared" si="23"/>
        <v>0</v>
      </c>
      <c r="H722" s="25"/>
      <c r="I722" s="80"/>
      <c r="J722" s="80"/>
      <c r="K722" s="80"/>
      <c r="L722" s="80"/>
      <c r="M722" s="80"/>
      <c r="N722" s="80"/>
      <c r="O722" s="80"/>
      <c r="P722" s="80"/>
      <c r="Q722" s="80"/>
      <c r="R722" s="80"/>
      <c r="S722" s="80"/>
      <c r="T722" s="80"/>
    </row>
    <row r="723" ht="15.75" customHeight="1" spans="1:20">
      <c r="A723" s="87">
        <v>2110399</v>
      </c>
      <c r="B723" s="88" t="s">
        <v>568</v>
      </c>
      <c r="C723" s="40"/>
      <c r="D723" s="40">
        <v>3</v>
      </c>
      <c r="E723" s="25">
        <v>0</v>
      </c>
      <c r="F723" s="90">
        <f t="shared" si="22"/>
        <v>0</v>
      </c>
      <c r="G723" s="90">
        <f t="shared" si="23"/>
        <v>0</v>
      </c>
      <c r="H723" s="25">
        <v>0</v>
      </c>
      <c r="I723" s="80"/>
      <c r="J723" s="80"/>
      <c r="K723" s="80"/>
      <c r="L723" s="80"/>
      <c r="M723" s="80"/>
      <c r="N723" s="80"/>
      <c r="O723" s="80"/>
      <c r="P723" s="80"/>
      <c r="Q723" s="80"/>
      <c r="R723" s="80"/>
      <c r="S723" s="80"/>
      <c r="T723" s="80"/>
    </row>
    <row r="724" ht="15.75" customHeight="1" spans="1:20">
      <c r="A724" s="87">
        <v>21104</v>
      </c>
      <c r="B724" s="88" t="s">
        <v>569</v>
      </c>
      <c r="C724" s="36">
        <f>SUM(C725,C726,C727,C728,C729,C730)</f>
        <v>2378</v>
      </c>
      <c r="D724" s="36">
        <f>SUM(D725,D726,D727,D728,D729,D730)</f>
        <v>4561</v>
      </c>
      <c r="E724" s="36">
        <f>SUM(E725,E726,E727,E728,E729,E730)</f>
        <v>15000</v>
      </c>
      <c r="F724" s="90">
        <f t="shared" si="22"/>
        <v>6.30782169890664</v>
      </c>
      <c r="G724" s="90">
        <f t="shared" si="23"/>
        <v>3.28875246656435</v>
      </c>
      <c r="H724" s="24">
        <f>SUM(H725,H726,H727,H728,H729,H730)</f>
        <v>15000</v>
      </c>
      <c r="I724" s="80"/>
      <c r="J724" s="80"/>
      <c r="K724" s="80"/>
      <c r="L724" s="80"/>
      <c r="M724" s="80"/>
      <c r="N724" s="80"/>
      <c r="O724" s="80"/>
      <c r="P724" s="80"/>
      <c r="Q724" s="80"/>
      <c r="R724" s="80"/>
      <c r="S724" s="80"/>
      <c r="T724" s="80"/>
    </row>
    <row r="725" ht="15.75" customHeight="1" spans="1:20">
      <c r="A725" s="87">
        <v>2110401</v>
      </c>
      <c r="B725" s="88" t="s">
        <v>570</v>
      </c>
      <c r="C725" s="40"/>
      <c r="D725" s="40">
        <v>120</v>
      </c>
      <c r="E725" s="40">
        <v>0</v>
      </c>
      <c r="F725" s="90">
        <f t="shared" si="22"/>
        <v>0</v>
      </c>
      <c r="G725" s="90">
        <f t="shared" si="23"/>
        <v>0</v>
      </c>
      <c r="H725" s="25">
        <v>0</v>
      </c>
      <c r="I725" s="80"/>
      <c r="J725" s="80"/>
      <c r="K725" s="80"/>
      <c r="L725" s="80"/>
      <c r="M725" s="80"/>
      <c r="N725" s="80"/>
      <c r="O725" s="80"/>
      <c r="P725" s="80"/>
      <c r="Q725" s="80"/>
      <c r="R725" s="80"/>
      <c r="S725" s="80"/>
      <c r="T725" s="80"/>
    </row>
    <row r="726" ht="15.75" customHeight="1" spans="1:20">
      <c r="A726" s="87">
        <v>2110402</v>
      </c>
      <c r="B726" s="88" t="s">
        <v>571</v>
      </c>
      <c r="C726" s="40"/>
      <c r="D726" s="40">
        <v>4441</v>
      </c>
      <c r="E726" s="25">
        <v>15000</v>
      </c>
      <c r="F726" s="90">
        <f t="shared" si="22"/>
        <v>0</v>
      </c>
      <c r="G726" s="90">
        <f t="shared" si="23"/>
        <v>3.3776176536816</v>
      </c>
      <c r="H726" s="25">
        <v>15000</v>
      </c>
      <c r="I726" s="80"/>
      <c r="J726" s="80"/>
      <c r="K726" s="80"/>
      <c r="L726" s="80"/>
      <c r="M726" s="80"/>
      <c r="N726" s="80"/>
      <c r="O726" s="80"/>
      <c r="P726" s="80"/>
      <c r="Q726" s="80"/>
      <c r="R726" s="80"/>
      <c r="S726" s="80"/>
      <c r="T726" s="80"/>
    </row>
    <row r="727" ht="15.75" customHeight="1" spans="1:20">
      <c r="A727" s="87">
        <v>2110404</v>
      </c>
      <c r="B727" s="88" t="s">
        <v>572</v>
      </c>
      <c r="C727" s="40">
        <v>2378</v>
      </c>
      <c r="D727" s="40"/>
      <c r="E727" s="25"/>
      <c r="F727" s="90">
        <f t="shared" si="22"/>
        <v>0</v>
      </c>
      <c r="G727" s="90">
        <f t="shared" si="23"/>
        <v>0</v>
      </c>
      <c r="H727" s="25"/>
      <c r="I727" s="80"/>
      <c r="J727" s="80"/>
      <c r="K727" s="80"/>
      <c r="L727" s="80"/>
      <c r="M727" s="80"/>
      <c r="N727" s="80"/>
      <c r="O727" s="80"/>
      <c r="P727" s="80"/>
      <c r="Q727" s="80"/>
      <c r="R727" s="80"/>
      <c r="S727" s="80"/>
      <c r="T727" s="80"/>
    </row>
    <row r="728" ht="15.75" customHeight="1" spans="1:20">
      <c r="A728" s="87">
        <v>2110405</v>
      </c>
      <c r="B728" s="88" t="s">
        <v>573</v>
      </c>
      <c r="C728" s="40"/>
      <c r="D728" s="40"/>
      <c r="E728" s="25"/>
      <c r="F728" s="90">
        <f t="shared" si="22"/>
        <v>0</v>
      </c>
      <c r="G728" s="90">
        <f t="shared" si="23"/>
        <v>0</v>
      </c>
      <c r="H728" s="25"/>
      <c r="I728" s="80"/>
      <c r="J728" s="80"/>
      <c r="K728" s="80"/>
      <c r="L728" s="80"/>
      <c r="M728" s="80"/>
      <c r="N728" s="80"/>
      <c r="O728" s="80"/>
      <c r="P728" s="80"/>
      <c r="Q728" s="80"/>
      <c r="R728" s="80"/>
      <c r="S728" s="80"/>
      <c r="T728" s="80"/>
    </row>
    <row r="729" ht="15.75" customHeight="1" spans="1:20">
      <c r="A729" s="87">
        <v>2110406</v>
      </c>
      <c r="B729" s="88" t="s">
        <v>574</v>
      </c>
      <c r="C729" s="40"/>
      <c r="D729" s="40"/>
      <c r="E729" s="25"/>
      <c r="F729" s="90">
        <f t="shared" si="22"/>
        <v>0</v>
      </c>
      <c r="G729" s="90">
        <f t="shared" si="23"/>
        <v>0</v>
      </c>
      <c r="H729" s="25"/>
      <c r="I729" s="80"/>
      <c r="J729" s="80"/>
      <c r="K729" s="80"/>
      <c r="L729" s="80"/>
      <c r="M729" s="80"/>
      <c r="N729" s="80"/>
      <c r="O729" s="80"/>
      <c r="P729" s="80"/>
      <c r="Q729" s="80"/>
      <c r="R729" s="80"/>
      <c r="S729" s="80"/>
      <c r="T729" s="80"/>
    </row>
    <row r="730" ht="15.75" customHeight="1" spans="1:20">
      <c r="A730" s="87">
        <v>2110499</v>
      </c>
      <c r="B730" s="88" t="s">
        <v>575</v>
      </c>
      <c r="C730" s="40"/>
      <c r="D730" s="40"/>
      <c r="E730" s="25"/>
      <c r="F730" s="90">
        <f t="shared" si="22"/>
        <v>0</v>
      </c>
      <c r="G730" s="90">
        <f t="shared" si="23"/>
        <v>0</v>
      </c>
      <c r="H730" s="25"/>
      <c r="I730" s="80"/>
      <c r="J730" s="80"/>
      <c r="K730" s="80"/>
      <c r="L730" s="80"/>
      <c r="M730" s="80"/>
      <c r="N730" s="80"/>
      <c r="O730" s="80"/>
      <c r="P730" s="80"/>
      <c r="Q730" s="80"/>
      <c r="R730" s="80"/>
      <c r="S730" s="80"/>
      <c r="T730" s="80"/>
    </row>
    <row r="731" ht="15.75" customHeight="1" spans="1:20">
      <c r="A731" s="87">
        <v>21105</v>
      </c>
      <c r="B731" s="88" t="s">
        <v>576</v>
      </c>
      <c r="C731" s="36">
        <f>SUM(C732,C733,C734,C735,C736,C737)</f>
        <v>0</v>
      </c>
      <c r="D731" s="36">
        <f>SUM(D732,D733,D734,D735,D736,D737)</f>
        <v>0</v>
      </c>
      <c r="E731" s="36">
        <f>SUM(E732,E733,E734,E735,E736,E737)</f>
        <v>0</v>
      </c>
      <c r="F731" s="90">
        <f t="shared" si="22"/>
        <v>0</v>
      </c>
      <c r="G731" s="90">
        <f t="shared" si="23"/>
        <v>0</v>
      </c>
      <c r="H731" s="24">
        <f>SUM(H732,H733,H734,H735,H736,H737)</f>
        <v>0</v>
      </c>
      <c r="I731" s="80"/>
      <c r="J731" s="80"/>
      <c r="K731" s="80"/>
      <c r="L731" s="80"/>
      <c r="M731" s="80"/>
      <c r="N731" s="80"/>
      <c r="O731" s="80"/>
      <c r="P731" s="80"/>
      <c r="Q731" s="80"/>
      <c r="R731" s="80"/>
      <c r="S731" s="80"/>
      <c r="T731" s="80"/>
    </row>
    <row r="732" ht="15.75" customHeight="1" spans="1:20">
      <c r="A732" s="87">
        <v>2110501</v>
      </c>
      <c r="B732" s="88" t="s">
        <v>577</v>
      </c>
      <c r="C732" s="40"/>
      <c r="D732" s="40"/>
      <c r="E732" s="40"/>
      <c r="F732" s="90">
        <f t="shared" si="22"/>
        <v>0</v>
      </c>
      <c r="G732" s="90">
        <f t="shared" si="23"/>
        <v>0</v>
      </c>
      <c r="H732" s="25"/>
      <c r="I732" s="80"/>
      <c r="J732" s="80"/>
      <c r="K732" s="80"/>
      <c r="L732" s="80"/>
      <c r="M732" s="80"/>
      <c r="N732" s="80"/>
      <c r="O732" s="80"/>
      <c r="P732" s="80"/>
      <c r="Q732" s="80"/>
      <c r="R732" s="80"/>
      <c r="S732" s="80"/>
      <c r="T732" s="80"/>
    </row>
    <row r="733" ht="15.75" customHeight="1" spans="1:20">
      <c r="A733" s="87">
        <v>2110502</v>
      </c>
      <c r="B733" s="88" t="s">
        <v>578</v>
      </c>
      <c r="C733" s="40"/>
      <c r="D733" s="40"/>
      <c r="E733" s="25"/>
      <c r="F733" s="90">
        <f t="shared" si="22"/>
        <v>0</v>
      </c>
      <c r="G733" s="90">
        <f t="shared" si="23"/>
        <v>0</v>
      </c>
      <c r="H733" s="25"/>
      <c r="I733" s="80"/>
      <c r="J733" s="80"/>
      <c r="K733" s="80"/>
      <c r="L733" s="80"/>
      <c r="M733" s="80"/>
      <c r="N733" s="80"/>
      <c r="O733" s="80"/>
      <c r="P733" s="80"/>
      <c r="Q733" s="80"/>
      <c r="R733" s="80"/>
      <c r="S733" s="80"/>
      <c r="T733" s="80"/>
    </row>
    <row r="734" ht="15.75" customHeight="1" spans="1:20">
      <c r="A734" s="87">
        <v>2110503</v>
      </c>
      <c r="B734" s="88" t="s">
        <v>579</v>
      </c>
      <c r="C734" s="40"/>
      <c r="D734" s="40"/>
      <c r="E734" s="25"/>
      <c r="F734" s="90">
        <f t="shared" si="22"/>
        <v>0</v>
      </c>
      <c r="G734" s="90">
        <f t="shared" si="23"/>
        <v>0</v>
      </c>
      <c r="H734" s="25"/>
      <c r="I734" s="80"/>
      <c r="J734" s="80"/>
      <c r="K734" s="80"/>
      <c r="L734" s="80"/>
      <c r="M734" s="80"/>
      <c r="N734" s="80"/>
      <c r="O734" s="80"/>
      <c r="P734" s="80"/>
      <c r="Q734" s="80"/>
      <c r="R734" s="80"/>
      <c r="S734" s="80"/>
      <c r="T734" s="80"/>
    </row>
    <row r="735" ht="15.75" customHeight="1" spans="1:20">
      <c r="A735" s="87">
        <v>2110506</v>
      </c>
      <c r="B735" s="88" t="s">
        <v>580</v>
      </c>
      <c r="C735" s="40"/>
      <c r="D735" s="40"/>
      <c r="E735" s="25"/>
      <c r="F735" s="90">
        <f t="shared" si="22"/>
        <v>0</v>
      </c>
      <c r="G735" s="90">
        <f t="shared" si="23"/>
        <v>0</v>
      </c>
      <c r="H735" s="25"/>
      <c r="I735" s="80"/>
      <c r="J735" s="80"/>
      <c r="K735" s="80"/>
      <c r="L735" s="80"/>
      <c r="M735" s="80"/>
      <c r="N735" s="80"/>
      <c r="O735" s="80"/>
      <c r="P735" s="80"/>
      <c r="Q735" s="80"/>
      <c r="R735" s="80"/>
      <c r="S735" s="80"/>
      <c r="T735" s="80"/>
    </row>
    <row r="736" ht="15.75" customHeight="1" spans="1:20">
      <c r="A736" s="87">
        <v>2110507</v>
      </c>
      <c r="B736" s="88" t="s">
        <v>581</v>
      </c>
      <c r="C736" s="40"/>
      <c r="D736" s="40"/>
      <c r="E736" s="25"/>
      <c r="F736" s="90">
        <f t="shared" si="22"/>
        <v>0</v>
      </c>
      <c r="G736" s="90">
        <f t="shared" si="23"/>
        <v>0</v>
      </c>
      <c r="H736" s="25"/>
      <c r="I736" s="80"/>
      <c r="J736" s="80"/>
      <c r="K736" s="80"/>
      <c r="L736" s="80"/>
      <c r="M736" s="80"/>
      <c r="N736" s="80"/>
      <c r="O736" s="80"/>
      <c r="P736" s="80"/>
      <c r="Q736" s="80"/>
      <c r="R736" s="80"/>
      <c r="S736" s="80"/>
      <c r="T736" s="80"/>
    </row>
    <row r="737" ht="15.75" customHeight="1" spans="1:20">
      <c r="A737" s="87">
        <v>2110599</v>
      </c>
      <c r="B737" s="88" t="s">
        <v>582</v>
      </c>
      <c r="C737" s="40"/>
      <c r="D737" s="40"/>
      <c r="E737" s="25"/>
      <c r="F737" s="90">
        <f t="shared" si="22"/>
        <v>0</v>
      </c>
      <c r="G737" s="90">
        <f t="shared" si="23"/>
        <v>0</v>
      </c>
      <c r="H737" s="25"/>
      <c r="I737" s="80"/>
      <c r="J737" s="80"/>
      <c r="K737" s="80"/>
      <c r="L737" s="80"/>
      <c r="M737" s="80"/>
      <c r="N737" s="80"/>
      <c r="O737" s="80"/>
      <c r="P737" s="80"/>
      <c r="Q737" s="80"/>
      <c r="R737" s="80"/>
      <c r="S737" s="80"/>
      <c r="T737" s="80"/>
    </row>
    <row r="738" ht="15.75" customHeight="1" spans="1:20">
      <c r="A738" s="87">
        <v>21106</v>
      </c>
      <c r="B738" s="88" t="s">
        <v>583</v>
      </c>
      <c r="C738" s="36">
        <f>SUM(C739,C740,C741,C742,C743)</f>
        <v>0</v>
      </c>
      <c r="D738" s="36">
        <f>SUM(D739,D740,D741,D742,D743)</f>
        <v>0</v>
      </c>
      <c r="E738" s="36">
        <f>SUM(E739,E740,E741,E742,E743)</f>
        <v>0</v>
      </c>
      <c r="F738" s="90">
        <f t="shared" si="22"/>
        <v>0</v>
      </c>
      <c r="G738" s="90">
        <f t="shared" si="23"/>
        <v>0</v>
      </c>
      <c r="H738" s="24">
        <f>SUM(H739,H740,H741,H742,H743)</f>
        <v>0</v>
      </c>
      <c r="I738" s="80"/>
      <c r="J738" s="80"/>
      <c r="K738" s="80"/>
      <c r="L738" s="80"/>
      <c r="M738" s="80"/>
      <c r="N738" s="80"/>
      <c r="O738" s="80"/>
      <c r="P738" s="80"/>
      <c r="Q738" s="80"/>
      <c r="R738" s="80"/>
      <c r="S738" s="80"/>
      <c r="T738" s="80"/>
    </row>
    <row r="739" ht="15.75" customHeight="1" spans="1:20">
      <c r="A739" s="87">
        <v>2110602</v>
      </c>
      <c r="B739" s="88" t="s">
        <v>584</v>
      </c>
      <c r="C739" s="40"/>
      <c r="D739" s="40"/>
      <c r="E739" s="40"/>
      <c r="F739" s="90">
        <f t="shared" si="22"/>
        <v>0</v>
      </c>
      <c r="G739" s="90">
        <f t="shared" si="23"/>
        <v>0</v>
      </c>
      <c r="H739" s="25"/>
      <c r="I739" s="80"/>
      <c r="J739" s="80"/>
      <c r="K739" s="80"/>
      <c r="L739" s="80"/>
      <c r="M739" s="80"/>
      <c r="N739" s="80"/>
      <c r="O739" s="80"/>
      <c r="P739" s="80"/>
      <c r="Q739" s="80"/>
      <c r="R739" s="80"/>
      <c r="S739" s="80"/>
      <c r="T739" s="80"/>
    </row>
    <row r="740" ht="15.75" customHeight="1" spans="1:20">
      <c r="A740" s="87">
        <v>2110603</v>
      </c>
      <c r="B740" s="88" t="s">
        <v>585</v>
      </c>
      <c r="C740" s="40"/>
      <c r="D740" s="40"/>
      <c r="E740" s="25"/>
      <c r="F740" s="90">
        <f t="shared" si="22"/>
        <v>0</v>
      </c>
      <c r="G740" s="90">
        <f t="shared" si="23"/>
        <v>0</v>
      </c>
      <c r="H740" s="25"/>
      <c r="I740" s="80"/>
      <c r="J740" s="80"/>
      <c r="K740" s="80"/>
      <c r="L740" s="80"/>
      <c r="M740" s="80"/>
      <c r="N740" s="80"/>
      <c r="O740" s="80"/>
      <c r="P740" s="80"/>
      <c r="Q740" s="80"/>
      <c r="R740" s="80"/>
      <c r="S740" s="80"/>
      <c r="T740" s="80"/>
    </row>
    <row r="741" ht="15.75" customHeight="1" spans="1:20">
      <c r="A741" s="87">
        <v>2110604</v>
      </c>
      <c r="B741" s="88" t="s">
        <v>586</v>
      </c>
      <c r="C741" s="40"/>
      <c r="D741" s="40"/>
      <c r="E741" s="25"/>
      <c r="F741" s="90">
        <f t="shared" si="22"/>
        <v>0</v>
      </c>
      <c r="G741" s="90">
        <f t="shared" si="23"/>
        <v>0</v>
      </c>
      <c r="H741" s="25"/>
      <c r="I741" s="80"/>
      <c r="J741" s="80"/>
      <c r="K741" s="80"/>
      <c r="L741" s="80"/>
      <c r="M741" s="80"/>
      <c r="N741" s="80"/>
      <c r="O741" s="80"/>
      <c r="P741" s="80"/>
      <c r="Q741" s="80"/>
      <c r="R741" s="80"/>
      <c r="S741" s="80"/>
      <c r="T741" s="80"/>
    </row>
    <row r="742" ht="15.75" customHeight="1" spans="1:20">
      <c r="A742" s="87">
        <v>2110605</v>
      </c>
      <c r="B742" s="88" t="s">
        <v>587</v>
      </c>
      <c r="C742" s="40"/>
      <c r="D742" s="40"/>
      <c r="E742" s="25"/>
      <c r="F742" s="90">
        <f t="shared" si="22"/>
        <v>0</v>
      </c>
      <c r="G742" s="90">
        <f t="shared" si="23"/>
        <v>0</v>
      </c>
      <c r="H742" s="25"/>
      <c r="I742" s="80"/>
      <c r="J742" s="80"/>
      <c r="K742" s="80"/>
      <c r="L742" s="80"/>
      <c r="M742" s="80"/>
      <c r="N742" s="80"/>
      <c r="O742" s="80"/>
      <c r="P742" s="80"/>
      <c r="Q742" s="80"/>
      <c r="R742" s="80"/>
      <c r="S742" s="80"/>
      <c r="T742" s="80"/>
    </row>
    <row r="743" ht="15.75" customHeight="1" spans="1:20">
      <c r="A743" s="87">
        <v>2110699</v>
      </c>
      <c r="B743" s="88" t="s">
        <v>588</v>
      </c>
      <c r="C743" s="40"/>
      <c r="D743" s="40"/>
      <c r="E743" s="25">
        <v>0</v>
      </c>
      <c r="F743" s="90">
        <f t="shared" si="22"/>
        <v>0</v>
      </c>
      <c r="G743" s="90">
        <f t="shared" si="23"/>
        <v>0</v>
      </c>
      <c r="H743" s="25">
        <v>0</v>
      </c>
      <c r="I743" s="80"/>
      <c r="J743" s="80"/>
      <c r="K743" s="80"/>
      <c r="L743" s="80"/>
      <c r="M743" s="80"/>
      <c r="N743" s="80"/>
      <c r="O743" s="80"/>
      <c r="P743" s="80"/>
      <c r="Q743" s="80"/>
      <c r="R743" s="80"/>
      <c r="S743" s="80"/>
      <c r="T743" s="80"/>
    </row>
    <row r="744" ht="15.75" customHeight="1" spans="1:20">
      <c r="A744" s="87">
        <v>21107</v>
      </c>
      <c r="B744" s="88" t="s">
        <v>589</v>
      </c>
      <c r="C744" s="36">
        <f>SUM(C745,C746)</f>
        <v>0</v>
      </c>
      <c r="D744" s="36">
        <f>SUM(D745,D746)</f>
        <v>0</v>
      </c>
      <c r="E744" s="36">
        <f>SUM(E745,E746)</f>
        <v>0</v>
      </c>
      <c r="F744" s="90">
        <f t="shared" si="22"/>
        <v>0</v>
      </c>
      <c r="G744" s="90">
        <f t="shared" si="23"/>
        <v>0</v>
      </c>
      <c r="H744" s="24">
        <f>SUM(H745,H746)</f>
        <v>0</v>
      </c>
      <c r="I744" s="80"/>
      <c r="J744" s="80"/>
      <c r="K744" s="80"/>
      <c r="L744" s="80"/>
      <c r="M744" s="80"/>
      <c r="N744" s="80"/>
      <c r="O744" s="80"/>
      <c r="P744" s="80"/>
      <c r="Q744" s="80"/>
      <c r="R744" s="80"/>
      <c r="S744" s="80"/>
      <c r="T744" s="80"/>
    </row>
    <row r="745" ht="15.75" customHeight="1" spans="1:20">
      <c r="A745" s="87">
        <v>2110704</v>
      </c>
      <c r="B745" s="88" t="s">
        <v>590</v>
      </c>
      <c r="C745" s="40"/>
      <c r="D745" s="40"/>
      <c r="E745" s="40"/>
      <c r="F745" s="90">
        <f t="shared" si="22"/>
        <v>0</v>
      </c>
      <c r="G745" s="90">
        <f t="shared" si="23"/>
        <v>0</v>
      </c>
      <c r="H745" s="25"/>
      <c r="I745" s="80"/>
      <c r="J745" s="80"/>
      <c r="K745" s="80"/>
      <c r="L745" s="80"/>
      <c r="M745" s="80"/>
      <c r="N745" s="80"/>
      <c r="O745" s="80"/>
      <c r="P745" s="80"/>
      <c r="Q745" s="80"/>
      <c r="R745" s="80"/>
      <c r="S745" s="80"/>
      <c r="T745" s="80"/>
    </row>
    <row r="746" ht="15.75" customHeight="1" spans="1:20">
      <c r="A746" s="87">
        <v>2110799</v>
      </c>
      <c r="B746" s="88" t="s">
        <v>591</v>
      </c>
      <c r="C746" s="40"/>
      <c r="D746" s="40"/>
      <c r="E746" s="40"/>
      <c r="F746" s="90">
        <f t="shared" si="22"/>
        <v>0</v>
      </c>
      <c r="G746" s="90">
        <f t="shared" si="23"/>
        <v>0</v>
      </c>
      <c r="H746" s="25"/>
      <c r="I746" s="80"/>
      <c r="J746" s="80"/>
      <c r="K746" s="80"/>
      <c r="L746" s="80"/>
      <c r="M746" s="80"/>
      <c r="N746" s="80"/>
      <c r="O746" s="80"/>
      <c r="P746" s="80"/>
      <c r="Q746" s="80"/>
      <c r="R746" s="80"/>
      <c r="S746" s="80"/>
      <c r="T746" s="80"/>
    </row>
    <row r="747" ht="15.75" customHeight="1" spans="1:20">
      <c r="A747" s="87">
        <v>21108</v>
      </c>
      <c r="B747" s="88" t="s">
        <v>592</v>
      </c>
      <c r="C747" s="36">
        <f>SUM(C748,C749)</f>
        <v>0</v>
      </c>
      <c r="D747" s="36">
        <f>SUM(D748,D749)</f>
        <v>0</v>
      </c>
      <c r="E747" s="36">
        <f>SUM(E748,E749)</f>
        <v>0</v>
      </c>
      <c r="F747" s="90">
        <f t="shared" si="22"/>
        <v>0</v>
      </c>
      <c r="G747" s="90">
        <f t="shared" si="23"/>
        <v>0</v>
      </c>
      <c r="H747" s="24">
        <f>SUM(H748,H749)</f>
        <v>0</v>
      </c>
      <c r="I747" s="80"/>
      <c r="J747" s="80"/>
      <c r="K747" s="80"/>
      <c r="L747" s="80"/>
      <c r="M747" s="80"/>
      <c r="N747" s="80"/>
      <c r="O747" s="80"/>
      <c r="P747" s="80"/>
      <c r="Q747" s="80"/>
      <c r="R747" s="80"/>
      <c r="S747" s="80"/>
      <c r="T747" s="80"/>
    </row>
    <row r="748" ht="15.75" customHeight="1" spans="1:20">
      <c r="A748" s="87">
        <v>2110804</v>
      </c>
      <c r="B748" s="88" t="s">
        <v>593</v>
      </c>
      <c r="C748" s="40"/>
      <c r="D748" s="40"/>
      <c r="E748" s="40"/>
      <c r="F748" s="90">
        <f t="shared" si="22"/>
        <v>0</v>
      </c>
      <c r="G748" s="90">
        <f t="shared" si="23"/>
        <v>0</v>
      </c>
      <c r="H748" s="25"/>
      <c r="I748" s="80"/>
      <c r="J748" s="80"/>
      <c r="K748" s="80"/>
      <c r="L748" s="80"/>
      <c r="M748" s="80"/>
      <c r="N748" s="80"/>
      <c r="O748" s="80"/>
      <c r="P748" s="80"/>
      <c r="Q748" s="80"/>
      <c r="R748" s="80"/>
      <c r="S748" s="80"/>
      <c r="T748" s="80"/>
    </row>
    <row r="749" ht="15.75" customHeight="1" spans="1:20">
      <c r="A749" s="87">
        <v>2110899</v>
      </c>
      <c r="B749" s="88" t="s">
        <v>594</v>
      </c>
      <c r="C749" s="40"/>
      <c r="D749" s="40"/>
      <c r="E749" s="25"/>
      <c r="F749" s="90">
        <f t="shared" si="22"/>
        <v>0</v>
      </c>
      <c r="G749" s="90">
        <f t="shared" si="23"/>
        <v>0</v>
      </c>
      <c r="H749" s="25"/>
      <c r="I749" s="80"/>
      <c r="J749" s="80"/>
      <c r="K749" s="80"/>
      <c r="L749" s="80"/>
      <c r="M749" s="80"/>
      <c r="N749" s="80"/>
      <c r="O749" s="80"/>
      <c r="P749" s="80"/>
      <c r="Q749" s="80"/>
      <c r="R749" s="80"/>
      <c r="S749" s="80"/>
      <c r="T749" s="80"/>
    </row>
    <row r="750" ht="15.75" customHeight="1" spans="1:20">
      <c r="A750" s="87">
        <v>21109</v>
      </c>
      <c r="B750" s="88" t="s">
        <v>595</v>
      </c>
      <c r="C750" s="40"/>
      <c r="D750" s="40"/>
      <c r="E750" s="25"/>
      <c r="F750" s="90">
        <f t="shared" si="22"/>
        <v>0</v>
      </c>
      <c r="G750" s="90">
        <f t="shared" si="23"/>
        <v>0</v>
      </c>
      <c r="H750" s="25"/>
      <c r="I750" s="80"/>
      <c r="J750" s="80"/>
      <c r="K750" s="80"/>
      <c r="L750" s="80"/>
      <c r="M750" s="80"/>
      <c r="N750" s="80"/>
      <c r="O750" s="80"/>
      <c r="P750" s="80"/>
      <c r="Q750" s="80"/>
      <c r="R750" s="80"/>
      <c r="S750" s="80"/>
      <c r="T750" s="80"/>
    </row>
    <row r="751" ht="15.75" customHeight="1" spans="1:20">
      <c r="A751" s="87">
        <v>21110</v>
      </c>
      <c r="B751" s="88" t="s">
        <v>596</v>
      </c>
      <c r="C751" s="40"/>
      <c r="D751" s="40"/>
      <c r="E751" s="25"/>
      <c r="F751" s="90">
        <f t="shared" si="22"/>
        <v>0</v>
      </c>
      <c r="G751" s="90">
        <f t="shared" si="23"/>
        <v>0</v>
      </c>
      <c r="H751" s="25"/>
      <c r="I751" s="80"/>
      <c r="J751" s="80"/>
      <c r="K751" s="80"/>
      <c r="L751" s="80"/>
      <c r="M751" s="80"/>
      <c r="N751" s="80"/>
      <c r="O751" s="80"/>
      <c r="P751" s="80"/>
      <c r="Q751" s="80"/>
      <c r="R751" s="80"/>
      <c r="S751" s="80"/>
      <c r="T751" s="80"/>
    </row>
    <row r="752" ht="15.75" customHeight="1" spans="1:20">
      <c r="A752" s="87">
        <v>21111</v>
      </c>
      <c r="B752" s="88" t="s">
        <v>597</v>
      </c>
      <c r="C752" s="36">
        <f>SUM(C753,C754,C755,C756,C757)</f>
        <v>0</v>
      </c>
      <c r="D752" s="36">
        <f>SUM(D753,D754,D755,D756,D757)</f>
        <v>233</v>
      </c>
      <c r="E752" s="36">
        <f>SUM(E753,E754,E755,E756,E757)</f>
        <v>0</v>
      </c>
      <c r="F752" s="90">
        <f t="shared" si="22"/>
        <v>0</v>
      </c>
      <c r="G752" s="90">
        <f t="shared" si="23"/>
        <v>0</v>
      </c>
      <c r="H752" s="24">
        <f>SUM(H753,H754,H755,H756,H757)</f>
        <v>0</v>
      </c>
      <c r="I752" s="80"/>
      <c r="J752" s="80"/>
      <c r="K752" s="80"/>
      <c r="L752" s="80"/>
      <c r="M752" s="80"/>
      <c r="N752" s="80"/>
      <c r="O752" s="80"/>
      <c r="P752" s="80"/>
      <c r="Q752" s="80"/>
      <c r="R752" s="80"/>
      <c r="S752" s="80"/>
      <c r="T752" s="80"/>
    </row>
    <row r="753" ht="15.75" customHeight="1" spans="1:20">
      <c r="A753" s="87">
        <v>2111101</v>
      </c>
      <c r="B753" s="88" t="s">
        <v>598</v>
      </c>
      <c r="C753" s="40"/>
      <c r="D753" s="40"/>
      <c r="E753" s="40"/>
      <c r="F753" s="90">
        <f t="shared" si="22"/>
        <v>0</v>
      </c>
      <c r="G753" s="90">
        <f t="shared" si="23"/>
        <v>0</v>
      </c>
      <c r="H753" s="25"/>
      <c r="I753" s="80"/>
      <c r="J753" s="80"/>
      <c r="K753" s="80"/>
      <c r="L753" s="80"/>
      <c r="M753" s="80"/>
      <c r="N753" s="80"/>
      <c r="O753" s="80"/>
      <c r="P753" s="80"/>
      <c r="Q753" s="80"/>
      <c r="R753" s="80"/>
      <c r="S753" s="80"/>
      <c r="T753" s="80"/>
    </row>
    <row r="754" ht="15.75" customHeight="1" spans="1:20">
      <c r="A754" s="87">
        <v>2111102</v>
      </c>
      <c r="B754" s="88" t="s">
        <v>599</v>
      </c>
      <c r="C754" s="40"/>
      <c r="D754" s="40"/>
      <c r="E754" s="25"/>
      <c r="F754" s="90">
        <f t="shared" si="22"/>
        <v>0</v>
      </c>
      <c r="G754" s="90">
        <f t="shared" si="23"/>
        <v>0</v>
      </c>
      <c r="H754" s="25"/>
      <c r="I754" s="80"/>
      <c r="J754" s="80"/>
      <c r="K754" s="80"/>
      <c r="L754" s="80"/>
      <c r="M754" s="80"/>
      <c r="N754" s="80"/>
      <c r="O754" s="80"/>
      <c r="P754" s="80"/>
      <c r="Q754" s="80"/>
      <c r="R754" s="80"/>
      <c r="S754" s="80"/>
      <c r="T754" s="80"/>
    </row>
    <row r="755" ht="15.75" customHeight="1" spans="1:20">
      <c r="A755" s="87">
        <v>2111103</v>
      </c>
      <c r="B755" s="88" t="s">
        <v>600</v>
      </c>
      <c r="C755" s="40"/>
      <c r="D755" s="40">
        <v>233</v>
      </c>
      <c r="E755" s="25">
        <v>0</v>
      </c>
      <c r="F755" s="90">
        <f t="shared" si="22"/>
        <v>0</v>
      </c>
      <c r="G755" s="90">
        <f t="shared" si="23"/>
        <v>0</v>
      </c>
      <c r="H755" s="25">
        <v>0</v>
      </c>
      <c r="I755" s="80"/>
      <c r="J755" s="80"/>
      <c r="K755" s="80"/>
      <c r="L755" s="80"/>
      <c r="M755" s="80"/>
      <c r="N755" s="80"/>
      <c r="O755" s="80"/>
      <c r="P755" s="80"/>
      <c r="Q755" s="80"/>
      <c r="R755" s="80"/>
      <c r="S755" s="80"/>
      <c r="T755" s="80"/>
    </row>
    <row r="756" ht="15.75" customHeight="1" spans="1:20">
      <c r="A756" s="87">
        <v>2111104</v>
      </c>
      <c r="B756" s="88" t="s">
        <v>601</v>
      </c>
      <c r="C756" s="40"/>
      <c r="D756" s="40"/>
      <c r="E756" s="25"/>
      <c r="F756" s="90">
        <f t="shared" si="22"/>
        <v>0</v>
      </c>
      <c r="G756" s="90">
        <f t="shared" si="23"/>
        <v>0</v>
      </c>
      <c r="H756" s="25"/>
      <c r="I756" s="80"/>
      <c r="J756" s="80"/>
      <c r="K756" s="80"/>
      <c r="L756" s="80"/>
      <c r="M756" s="80"/>
      <c r="N756" s="80"/>
      <c r="O756" s="80"/>
      <c r="P756" s="80"/>
      <c r="Q756" s="80"/>
      <c r="R756" s="80"/>
      <c r="S756" s="80"/>
      <c r="T756" s="80"/>
    </row>
    <row r="757" ht="15.75" customHeight="1" spans="1:20">
      <c r="A757" s="87">
        <v>2111199</v>
      </c>
      <c r="B757" s="88" t="s">
        <v>602</v>
      </c>
      <c r="C757" s="40"/>
      <c r="D757" s="40"/>
      <c r="E757" s="25"/>
      <c r="F757" s="90">
        <f t="shared" si="22"/>
        <v>0</v>
      </c>
      <c r="G757" s="90">
        <f t="shared" si="23"/>
        <v>0</v>
      </c>
      <c r="H757" s="25"/>
      <c r="I757" s="80"/>
      <c r="J757" s="80"/>
      <c r="K757" s="80"/>
      <c r="L757" s="80"/>
      <c r="M757" s="80"/>
      <c r="N757" s="80"/>
      <c r="O757" s="80"/>
      <c r="P757" s="80"/>
      <c r="Q757" s="80"/>
      <c r="R757" s="80"/>
      <c r="S757" s="80"/>
      <c r="T757" s="80"/>
    </row>
    <row r="758" ht="15.75" customHeight="1" spans="1:20">
      <c r="A758" s="87">
        <v>21112</v>
      </c>
      <c r="B758" s="88" t="s">
        <v>603</v>
      </c>
      <c r="C758" s="40"/>
      <c r="D758" s="40"/>
      <c r="E758" s="25"/>
      <c r="F758" s="90">
        <f t="shared" si="22"/>
        <v>0</v>
      </c>
      <c r="G758" s="90">
        <f t="shared" si="23"/>
        <v>0</v>
      </c>
      <c r="H758" s="25"/>
      <c r="I758" s="80"/>
      <c r="J758" s="80"/>
      <c r="K758" s="80"/>
      <c r="L758" s="80"/>
      <c r="M758" s="80"/>
      <c r="N758" s="80"/>
      <c r="O758" s="80"/>
      <c r="P758" s="80"/>
      <c r="Q758" s="80"/>
      <c r="R758" s="80"/>
      <c r="S758" s="80"/>
      <c r="T758" s="80"/>
    </row>
    <row r="759" ht="15.75" customHeight="1" spans="1:20">
      <c r="A759" s="87">
        <v>21113</v>
      </c>
      <c r="B759" s="88" t="s">
        <v>604</v>
      </c>
      <c r="C759" s="40"/>
      <c r="D759" s="40"/>
      <c r="E759" s="25"/>
      <c r="F759" s="90">
        <f t="shared" si="22"/>
        <v>0</v>
      </c>
      <c r="G759" s="90">
        <f t="shared" si="23"/>
        <v>0</v>
      </c>
      <c r="H759" s="25"/>
      <c r="I759" s="80"/>
      <c r="J759" s="80"/>
      <c r="K759" s="80"/>
      <c r="L759" s="80"/>
      <c r="M759" s="80"/>
      <c r="N759" s="80"/>
      <c r="O759" s="80"/>
      <c r="P759" s="80"/>
      <c r="Q759" s="80"/>
      <c r="R759" s="80"/>
      <c r="S759" s="80"/>
      <c r="T759" s="80"/>
    </row>
    <row r="760" ht="15.75" customHeight="1" spans="1:20">
      <c r="A760" s="87">
        <v>21114</v>
      </c>
      <c r="B760" s="88" t="s">
        <v>605</v>
      </c>
      <c r="C760" s="36">
        <f>SUM(C761,C762,C763,C764,C765,C766,C767,C768,C769,C770)</f>
        <v>0</v>
      </c>
      <c r="D760" s="36">
        <f>SUM(D761,D762,D763,D764,D765,D766,D767,D768,D769,D770)</f>
        <v>0</v>
      </c>
      <c r="E760" s="36">
        <f>SUM(E761,E762,E763,E764,E765,E766,E767,E768,E769,E770)</f>
        <v>0</v>
      </c>
      <c r="F760" s="90">
        <f t="shared" si="22"/>
        <v>0</v>
      </c>
      <c r="G760" s="90">
        <f t="shared" si="23"/>
        <v>0</v>
      </c>
      <c r="H760" s="24">
        <f>SUM(H761,H762,H763,H764,H765,H766,H767,H768,H769,H770)</f>
        <v>0</v>
      </c>
      <c r="I760" s="80"/>
      <c r="J760" s="80"/>
      <c r="K760" s="80"/>
      <c r="L760" s="80"/>
      <c r="M760" s="80"/>
      <c r="N760" s="80"/>
      <c r="O760" s="80"/>
      <c r="P760" s="80"/>
      <c r="Q760" s="80"/>
      <c r="R760" s="80"/>
      <c r="S760" s="80"/>
      <c r="T760" s="80"/>
    </row>
    <row r="761" ht="15.75" customHeight="1" spans="1:20">
      <c r="A761" s="87">
        <v>2111401</v>
      </c>
      <c r="B761" s="88" t="s">
        <v>46</v>
      </c>
      <c r="C761" s="40"/>
      <c r="D761" s="40"/>
      <c r="E761" s="40"/>
      <c r="F761" s="90">
        <f t="shared" si="22"/>
        <v>0</v>
      </c>
      <c r="G761" s="90">
        <f t="shared" si="23"/>
        <v>0</v>
      </c>
      <c r="H761" s="25"/>
      <c r="I761" s="80"/>
      <c r="J761" s="80"/>
      <c r="K761" s="80"/>
      <c r="L761" s="80"/>
      <c r="M761" s="80"/>
      <c r="N761" s="80"/>
      <c r="O761" s="80"/>
      <c r="P761" s="80"/>
      <c r="Q761" s="80"/>
      <c r="R761" s="80"/>
      <c r="S761" s="80"/>
      <c r="T761" s="80"/>
    </row>
    <row r="762" ht="15.75" customHeight="1" spans="1:20">
      <c r="A762" s="87">
        <v>2111402</v>
      </c>
      <c r="B762" s="88" t="s">
        <v>47</v>
      </c>
      <c r="C762" s="40"/>
      <c r="D762" s="40"/>
      <c r="E762" s="25"/>
      <c r="F762" s="90">
        <f t="shared" si="22"/>
        <v>0</v>
      </c>
      <c r="G762" s="90">
        <f t="shared" si="23"/>
        <v>0</v>
      </c>
      <c r="H762" s="25"/>
      <c r="I762" s="80"/>
      <c r="J762" s="80"/>
      <c r="K762" s="80"/>
      <c r="L762" s="80"/>
      <c r="M762" s="80"/>
      <c r="N762" s="80"/>
      <c r="O762" s="80"/>
      <c r="P762" s="80"/>
      <c r="Q762" s="80"/>
      <c r="R762" s="80"/>
      <c r="S762" s="80"/>
      <c r="T762" s="80"/>
    </row>
    <row r="763" ht="15.75" customHeight="1" spans="1:20">
      <c r="A763" s="87">
        <v>2111403</v>
      </c>
      <c r="B763" s="88" t="s">
        <v>48</v>
      </c>
      <c r="C763" s="40"/>
      <c r="D763" s="40"/>
      <c r="E763" s="25"/>
      <c r="F763" s="90">
        <f t="shared" si="22"/>
        <v>0</v>
      </c>
      <c r="G763" s="90">
        <f t="shared" si="23"/>
        <v>0</v>
      </c>
      <c r="H763" s="25"/>
      <c r="I763" s="80"/>
      <c r="J763" s="80"/>
      <c r="K763" s="80"/>
      <c r="L763" s="80"/>
      <c r="M763" s="80"/>
      <c r="N763" s="80"/>
      <c r="O763" s="80"/>
      <c r="P763" s="80"/>
      <c r="Q763" s="80"/>
      <c r="R763" s="80"/>
      <c r="S763" s="80"/>
      <c r="T763" s="80"/>
    </row>
    <row r="764" ht="15.75" customHeight="1" spans="1:20">
      <c r="A764" s="87">
        <v>2111406</v>
      </c>
      <c r="B764" s="88" t="s">
        <v>606</v>
      </c>
      <c r="C764" s="40"/>
      <c r="D764" s="40"/>
      <c r="E764" s="25"/>
      <c r="F764" s="90">
        <f t="shared" si="22"/>
        <v>0</v>
      </c>
      <c r="G764" s="90">
        <f t="shared" si="23"/>
        <v>0</v>
      </c>
      <c r="H764" s="25"/>
      <c r="I764" s="80"/>
      <c r="J764" s="80"/>
      <c r="K764" s="80"/>
      <c r="L764" s="80"/>
      <c r="M764" s="80"/>
      <c r="N764" s="80"/>
      <c r="O764" s="80"/>
      <c r="P764" s="80"/>
      <c r="Q764" s="80"/>
      <c r="R764" s="80"/>
      <c r="S764" s="80"/>
      <c r="T764" s="80"/>
    </row>
    <row r="765" ht="15.75" customHeight="1" spans="1:20">
      <c r="A765" s="87">
        <v>2111407</v>
      </c>
      <c r="B765" s="88" t="s">
        <v>607</v>
      </c>
      <c r="C765" s="40"/>
      <c r="D765" s="40"/>
      <c r="E765" s="25"/>
      <c r="F765" s="90">
        <f t="shared" si="22"/>
        <v>0</v>
      </c>
      <c r="G765" s="90">
        <f t="shared" si="23"/>
        <v>0</v>
      </c>
      <c r="H765" s="25"/>
      <c r="I765" s="80"/>
      <c r="J765" s="80"/>
      <c r="K765" s="80"/>
      <c r="L765" s="80"/>
      <c r="M765" s="80"/>
      <c r="N765" s="80"/>
      <c r="O765" s="80"/>
      <c r="P765" s="80"/>
      <c r="Q765" s="80"/>
      <c r="R765" s="80"/>
      <c r="S765" s="80"/>
      <c r="T765" s="80"/>
    </row>
    <row r="766" ht="15.75" customHeight="1" spans="1:20">
      <c r="A766" s="87">
        <v>2111408</v>
      </c>
      <c r="B766" s="88" t="s">
        <v>608</v>
      </c>
      <c r="C766" s="40"/>
      <c r="D766" s="40"/>
      <c r="E766" s="25"/>
      <c r="F766" s="90">
        <f t="shared" si="22"/>
        <v>0</v>
      </c>
      <c r="G766" s="90">
        <f t="shared" si="23"/>
        <v>0</v>
      </c>
      <c r="H766" s="25"/>
      <c r="I766" s="80"/>
      <c r="J766" s="80"/>
      <c r="K766" s="80"/>
      <c r="L766" s="80"/>
      <c r="M766" s="80"/>
      <c r="N766" s="80"/>
      <c r="O766" s="80"/>
      <c r="P766" s="80"/>
      <c r="Q766" s="80"/>
      <c r="R766" s="80"/>
      <c r="S766" s="80"/>
      <c r="T766" s="80"/>
    </row>
    <row r="767" ht="15.75" customHeight="1" spans="1:20">
      <c r="A767" s="87">
        <v>2111411</v>
      </c>
      <c r="B767" s="88" t="s">
        <v>87</v>
      </c>
      <c r="C767" s="40"/>
      <c r="D767" s="40"/>
      <c r="E767" s="25"/>
      <c r="F767" s="90">
        <f t="shared" si="22"/>
        <v>0</v>
      </c>
      <c r="G767" s="90">
        <f t="shared" si="23"/>
        <v>0</v>
      </c>
      <c r="H767" s="25"/>
      <c r="I767" s="80"/>
      <c r="J767" s="80"/>
      <c r="K767" s="80"/>
      <c r="L767" s="80"/>
      <c r="M767" s="80"/>
      <c r="N767" s="80"/>
      <c r="O767" s="80"/>
      <c r="P767" s="80"/>
      <c r="Q767" s="80"/>
      <c r="R767" s="80"/>
      <c r="S767" s="80"/>
      <c r="T767" s="80"/>
    </row>
    <row r="768" ht="15.75" customHeight="1" spans="1:20">
      <c r="A768" s="87">
        <v>2111413</v>
      </c>
      <c r="B768" s="88" t="s">
        <v>609</v>
      </c>
      <c r="C768" s="40"/>
      <c r="D768" s="40"/>
      <c r="E768" s="25"/>
      <c r="F768" s="90">
        <f t="shared" si="22"/>
        <v>0</v>
      </c>
      <c r="G768" s="90">
        <f t="shared" si="23"/>
        <v>0</v>
      </c>
      <c r="H768" s="25"/>
      <c r="I768" s="80"/>
      <c r="J768" s="80"/>
      <c r="K768" s="80"/>
      <c r="L768" s="80"/>
      <c r="M768" s="80"/>
      <c r="N768" s="80"/>
      <c r="O768" s="80"/>
      <c r="P768" s="80"/>
      <c r="Q768" s="80"/>
      <c r="R768" s="80"/>
      <c r="S768" s="80"/>
      <c r="T768" s="80"/>
    </row>
    <row r="769" ht="15.75" customHeight="1" spans="1:20">
      <c r="A769" s="87">
        <v>2111450</v>
      </c>
      <c r="B769" s="88" t="s">
        <v>55</v>
      </c>
      <c r="C769" s="40"/>
      <c r="D769" s="40"/>
      <c r="E769" s="25"/>
      <c r="F769" s="90">
        <f t="shared" si="22"/>
        <v>0</v>
      </c>
      <c r="G769" s="90">
        <f t="shared" si="23"/>
        <v>0</v>
      </c>
      <c r="H769" s="25"/>
      <c r="I769" s="80"/>
      <c r="J769" s="80"/>
      <c r="K769" s="80"/>
      <c r="L769" s="80"/>
      <c r="M769" s="80"/>
      <c r="N769" s="80"/>
      <c r="O769" s="80"/>
      <c r="P769" s="80"/>
      <c r="Q769" s="80"/>
      <c r="R769" s="80"/>
      <c r="S769" s="80"/>
      <c r="T769" s="80"/>
    </row>
    <row r="770" ht="15.75" customHeight="1" spans="1:20">
      <c r="A770" s="87">
        <v>2111499</v>
      </c>
      <c r="B770" s="88" t="s">
        <v>610</v>
      </c>
      <c r="C770" s="40"/>
      <c r="D770" s="40"/>
      <c r="E770" s="25"/>
      <c r="F770" s="90">
        <f t="shared" si="22"/>
        <v>0</v>
      </c>
      <c r="G770" s="90">
        <f t="shared" si="23"/>
        <v>0</v>
      </c>
      <c r="H770" s="25"/>
      <c r="I770" s="80"/>
      <c r="J770" s="80"/>
      <c r="K770" s="80"/>
      <c r="L770" s="80"/>
      <c r="M770" s="80"/>
      <c r="N770" s="80"/>
      <c r="O770" s="80"/>
      <c r="P770" s="80"/>
      <c r="Q770" s="80"/>
      <c r="R770" s="80"/>
      <c r="S770" s="80"/>
      <c r="T770" s="80"/>
    </row>
    <row r="771" ht="15.75" customHeight="1" spans="1:20">
      <c r="A771" s="87">
        <v>2119999</v>
      </c>
      <c r="B771" s="88" t="s">
        <v>611</v>
      </c>
      <c r="C771" s="40"/>
      <c r="D771" s="40"/>
      <c r="E771" s="25"/>
      <c r="F771" s="90">
        <f t="shared" si="22"/>
        <v>0</v>
      </c>
      <c r="G771" s="90">
        <f t="shared" si="23"/>
        <v>0</v>
      </c>
      <c r="H771" s="25"/>
      <c r="I771" s="80"/>
      <c r="J771" s="80"/>
      <c r="K771" s="80"/>
      <c r="L771" s="80"/>
      <c r="M771" s="80"/>
      <c r="N771" s="80"/>
      <c r="O771" s="80"/>
      <c r="P771" s="80"/>
      <c r="Q771" s="80"/>
      <c r="R771" s="80"/>
      <c r="S771" s="80"/>
      <c r="T771" s="80"/>
    </row>
    <row r="772" ht="15.75" customHeight="1" spans="1:20">
      <c r="A772" s="87">
        <v>212</v>
      </c>
      <c r="B772" s="88" t="s">
        <v>612</v>
      </c>
      <c r="C772" s="36">
        <f>SUM(C773,C784,C785,C788,C789,C790)</f>
        <v>49051</v>
      </c>
      <c r="D772" s="36">
        <f>SUM(D773,D784,D785,D788,D789,D790)</f>
        <v>64778</v>
      </c>
      <c r="E772" s="36">
        <f>SUM(E773,E784,E785,E788,E789,E790)</f>
        <v>43886</v>
      </c>
      <c r="F772" s="90">
        <f t="shared" si="22"/>
        <v>0.894701433202177</v>
      </c>
      <c r="G772" s="90">
        <f t="shared" si="23"/>
        <v>0.677483096112878</v>
      </c>
      <c r="H772" s="24">
        <f>SUM(H773,H784,H785,H788,H789,H790)</f>
        <v>43886</v>
      </c>
      <c r="I772" s="80"/>
      <c r="J772" s="80"/>
      <c r="K772" s="80"/>
      <c r="L772" s="80"/>
      <c r="M772" s="80"/>
      <c r="N772" s="80"/>
      <c r="O772" s="80"/>
      <c r="P772" s="80"/>
      <c r="Q772" s="80"/>
      <c r="R772" s="80"/>
      <c r="S772" s="80"/>
      <c r="T772" s="80"/>
    </row>
    <row r="773" ht="15.75" customHeight="1" spans="1:20">
      <c r="A773" s="87">
        <v>21201</v>
      </c>
      <c r="B773" s="88" t="s">
        <v>613</v>
      </c>
      <c r="C773" s="36">
        <f>SUM(C774,C775,C776,C777,C778,C779,C780,C781,C782,C783)</f>
        <v>11308</v>
      </c>
      <c r="D773" s="36">
        <f>SUM(D774,D775,D776,D777,D778,D779,D780,D781,D782,D783)</f>
        <v>5991</v>
      </c>
      <c r="E773" s="36">
        <f>SUM(E774,E775,E776,E777,E778,E779,E780,E781,E782,E783)</f>
        <v>6674</v>
      </c>
      <c r="F773" s="90">
        <f t="shared" si="22"/>
        <v>0.590201627166608</v>
      </c>
      <c r="G773" s="90">
        <f t="shared" si="23"/>
        <v>1.1140043398431</v>
      </c>
      <c r="H773" s="24">
        <f>SUM(H774,H775,H776,H777,H778,H779,H780,H781,H782,H783)</f>
        <v>6674</v>
      </c>
      <c r="I773" s="80"/>
      <c r="J773" s="80"/>
      <c r="K773" s="80"/>
      <c r="L773" s="80"/>
      <c r="M773" s="80"/>
      <c r="N773" s="80"/>
      <c r="O773" s="80"/>
      <c r="P773" s="80"/>
      <c r="Q773" s="80"/>
      <c r="R773" s="80"/>
      <c r="S773" s="80"/>
      <c r="T773" s="80"/>
    </row>
    <row r="774" ht="15.75" customHeight="1" spans="1:20">
      <c r="A774" s="87">
        <v>2120101</v>
      </c>
      <c r="B774" s="88" t="s">
        <v>46</v>
      </c>
      <c r="C774" s="40">
        <v>918</v>
      </c>
      <c r="D774" s="40">
        <v>1937</v>
      </c>
      <c r="E774" s="40">
        <v>1278</v>
      </c>
      <c r="F774" s="90">
        <f t="shared" ref="F774:F837" si="24">IFERROR(E774/C774,0)</f>
        <v>1.3921568627451</v>
      </c>
      <c r="G774" s="90">
        <f t="shared" ref="G774:G837" si="25">IFERROR(E774/D774,0)</f>
        <v>0.659783169850284</v>
      </c>
      <c r="H774" s="25">
        <v>1278</v>
      </c>
      <c r="I774" s="80"/>
      <c r="J774" s="80"/>
      <c r="K774" s="80"/>
      <c r="L774" s="80"/>
      <c r="M774" s="80"/>
      <c r="N774" s="80"/>
      <c r="O774" s="80"/>
      <c r="P774" s="80"/>
      <c r="Q774" s="80"/>
      <c r="R774" s="80"/>
      <c r="S774" s="80"/>
      <c r="T774" s="80"/>
    </row>
    <row r="775" ht="15.75" customHeight="1" spans="1:20">
      <c r="A775" s="87">
        <v>2120102</v>
      </c>
      <c r="B775" s="88" t="s">
        <v>47</v>
      </c>
      <c r="C775" s="40"/>
      <c r="D775" s="40"/>
      <c r="E775" s="25"/>
      <c r="F775" s="90">
        <f t="shared" si="24"/>
        <v>0</v>
      </c>
      <c r="G775" s="90">
        <f t="shared" si="25"/>
        <v>0</v>
      </c>
      <c r="H775" s="25"/>
      <c r="I775" s="80"/>
      <c r="J775" s="80"/>
      <c r="K775" s="80"/>
      <c r="L775" s="80"/>
      <c r="M775" s="80"/>
      <c r="N775" s="80"/>
      <c r="O775" s="80"/>
      <c r="P775" s="80"/>
      <c r="Q775" s="80"/>
      <c r="R775" s="80"/>
      <c r="S775" s="80"/>
      <c r="T775" s="80"/>
    </row>
    <row r="776" ht="15.75" customHeight="1" spans="1:20">
      <c r="A776" s="87">
        <v>2120103</v>
      </c>
      <c r="B776" s="88" t="s">
        <v>48</v>
      </c>
      <c r="C776" s="40"/>
      <c r="D776" s="40"/>
      <c r="E776" s="25"/>
      <c r="F776" s="90">
        <f t="shared" si="24"/>
        <v>0</v>
      </c>
      <c r="G776" s="90">
        <f t="shared" si="25"/>
        <v>0</v>
      </c>
      <c r="H776" s="25"/>
      <c r="I776" s="80"/>
      <c r="J776" s="80"/>
      <c r="K776" s="80"/>
      <c r="L776" s="80"/>
      <c r="M776" s="80"/>
      <c r="N776" s="80"/>
      <c r="O776" s="80"/>
      <c r="P776" s="80"/>
      <c r="Q776" s="80"/>
      <c r="R776" s="80"/>
      <c r="S776" s="80"/>
      <c r="T776" s="80"/>
    </row>
    <row r="777" ht="15.75" customHeight="1" spans="1:20">
      <c r="A777" s="87">
        <v>2120104</v>
      </c>
      <c r="B777" s="88" t="s">
        <v>614</v>
      </c>
      <c r="C777" s="40">
        <v>2097</v>
      </c>
      <c r="D777" s="40">
        <v>1622</v>
      </c>
      <c r="E777" s="25">
        <v>1290</v>
      </c>
      <c r="F777" s="90">
        <f t="shared" si="24"/>
        <v>0.61516452074392</v>
      </c>
      <c r="G777" s="90">
        <f t="shared" si="25"/>
        <v>0.795314426633785</v>
      </c>
      <c r="H777" s="25">
        <v>1290</v>
      </c>
      <c r="I777" s="80"/>
      <c r="J777" s="80"/>
      <c r="K777" s="80"/>
      <c r="L777" s="80"/>
      <c r="M777" s="80"/>
      <c r="N777" s="80"/>
      <c r="O777" s="80"/>
      <c r="P777" s="80"/>
      <c r="Q777" s="80"/>
      <c r="R777" s="80"/>
      <c r="S777" s="80"/>
      <c r="T777" s="80"/>
    </row>
    <row r="778" ht="15.75" customHeight="1" spans="1:20">
      <c r="A778" s="87">
        <v>2120105</v>
      </c>
      <c r="B778" s="88" t="s">
        <v>615</v>
      </c>
      <c r="C778" s="40"/>
      <c r="D778" s="40"/>
      <c r="E778" s="25"/>
      <c r="F778" s="90">
        <f t="shared" si="24"/>
        <v>0</v>
      </c>
      <c r="G778" s="90">
        <f t="shared" si="25"/>
        <v>0</v>
      </c>
      <c r="H778" s="25"/>
      <c r="I778" s="80"/>
      <c r="J778" s="80"/>
      <c r="K778" s="80"/>
      <c r="L778" s="80"/>
      <c r="M778" s="80"/>
      <c r="N778" s="80"/>
      <c r="O778" s="80"/>
      <c r="P778" s="80"/>
      <c r="Q778" s="80"/>
      <c r="R778" s="80"/>
      <c r="S778" s="80"/>
      <c r="T778" s="80"/>
    </row>
    <row r="779" ht="15.75" customHeight="1" spans="1:20">
      <c r="A779" s="87">
        <v>2120106</v>
      </c>
      <c r="B779" s="88" t="s">
        <v>616</v>
      </c>
      <c r="C779" s="40">
        <v>99</v>
      </c>
      <c r="D779" s="40">
        <v>70</v>
      </c>
      <c r="E779" s="25">
        <v>0</v>
      </c>
      <c r="F779" s="90">
        <f t="shared" si="24"/>
        <v>0</v>
      </c>
      <c r="G779" s="90">
        <f t="shared" si="25"/>
        <v>0</v>
      </c>
      <c r="H779" s="25">
        <v>0</v>
      </c>
      <c r="I779" s="80"/>
      <c r="J779" s="80"/>
      <c r="K779" s="80"/>
      <c r="L779" s="80"/>
      <c r="M779" s="80"/>
      <c r="N779" s="80"/>
      <c r="O779" s="80"/>
      <c r="P779" s="80"/>
      <c r="Q779" s="80"/>
      <c r="R779" s="80"/>
      <c r="S779" s="80"/>
      <c r="T779" s="80"/>
    </row>
    <row r="780" ht="15.75" customHeight="1" spans="1:20">
      <c r="A780" s="87">
        <v>2120107</v>
      </c>
      <c r="B780" s="88" t="s">
        <v>617</v>
      </c>
      <c r="C780" s="40"/>
      <c r="D780" s="40"/>
      <c r="E780" s="25"/>
      <c r="F780" s="90">
        <f t="shared" si="24"/>
        <v>0</v>
      </c>
      <c r="G780" s="90">
        <f t="shared" si="25"/>
        <v>0</v>
      </c>
      <c r="H780" s="25"/>
      <c r="I780" s="80"/>
      <c r="J780" s="80"/>
      <c r="K780" s="80"/>
      <c r="L780" s="80"/>
      <c r="M780" s="80"/>
      <c r="N780" s="80"/>
      <c r="O780" s="80"/>
      <c r="P780" s="80"/>
      <c r="Q780" s="80"/>
      <c r="R780" s="80"/>
      <c r="S780" s="80"/>
      <c r="T780" s="80"/>
    </row>
    <row r="781" ht="15.75" customHeight="1" spans="1:20">
      <c r="A781" s="87">
        <v>2120109</v>
      </c>
      <c r="B781" s="88" t="s">
        <v>618</v>
      </c>
      <c r="C781" s="40"/>
      <c r="D781" s="40"/>
      <c r="E781" s="25"/>
      <c r="F781" s="90">
        <f t="shared" si="24"/>
        <v>0</v>
      </c>
      <c r="G781" s="90">
        <f t="shared" si="25"/>
        <v>0</v>
      </c>
      <c r="H781" s="25"/>
      <c r="I781" s="80"/>
      <c r="J781" s="80"/>
      <c r="K781" s="80"/>
      <c r="L781" s="80"/>
      <c r="M781" s="80"/>
      <c r="N781" s="80"/>
      <c r="O781" s="80"/>
      <c r="P781" s="80"/>
      <c r="Q781" s="80"/>
      <c r="R781" s="80"/>
      <c r="S781" s="80"/>
      <c r="T781" s="80"/>
    </row>
    <row r="782" ht="15.75" customHeight="1" spans="1:20">
      <c r="A782" s="87">
        <v>2120110</v>
      </c>
      <c r="B782" s="88" t="s">
        <v>619</v>
      </c>
      <c r="C782" s="40"/>
      <c r="D782" s="40"/>
      <c r="E782" s="25"/>
      <c r="F782" s="90">
        <f t="shared" si="24"/>
        <v>0</v>
      </c>
      <c r="G782" s="90">
        <f t="shared" si="25"/>
        <v>0</v>
      </c>
      <c r="H782" s="25"/>
      <c r="I782" s="80"/>
      <c r="J782" s="80"/>
      <c r="K782" s="80"/>
      <c r="L782" s="80"/>
      <c r="M782" s="80"/>
      <c r="N782" s="80"/>
      <c r="O782" s="80"/>
      <c r="P782" s="80"/>
      <c r="Q782" s="80"/>
      <c r="R782" s="80"/>
      <c r="S782" s="80"/>
      <c r="T782" s="80"/>
    </row>
    <row r="783" ht="15.75" customHeight="1" spans="1:20">
      <c r="A783" s="87">
        <v>2120199</v>
      </c>
      <c r="B783" s="88" t="s">
        <v>620</v>
      </c>
      <c r="C783" s="40">
        <v>8194</v>
      </c>
      <c r="D783" s="40">
        <v>2362</v>
      </c>
      <c r="E783" s="25">
        <v>4106</v>
      </c>
      <c r="F783" s="90">
        <f t="shared" si="24"/>
        <v>0.501098364657066</v>
      </c>
      <c r="G783" s="90">
        <f t="shared" si="25"/>
        <v>1.73835732430144</v>
      </c>
      <c r="H783" s="25">
        <v>4106</v>
      </c>
      <c r="I783" s="80"/>
      <c r="J783" s="80"/>
      <c r="K783" s="80"/>
      <c r="L783" s="80"/>
      <c r="M783" s="80"/>
      <c r="N783" s="80"/>
      <c r="O783" s="80"/>
      <c r="P783" s="80"/>
      <c r="Q783" s="80"/>
      <c r="R783" s="80"/>
      <c r="S783" s="80"/>
      <c r="T783" s="80"/>
    </row>
    <row r="784" ht="15.75" customHeight="1" spans="1:20">
      <c r="A784" s="87">
        <v>21202</v>
      </c>
      <c r="B784" s="88" t="s">
        <v>621</v>
      </c>
      <c r="C784" s="40">
        <v>107</v>
      </c>
      <c r="D784" s="40">
        <v>74</v>
      </c>
      <c r="E784" s="25">
        <v>0</v>
      </c>
      <c r="F784" s="90">
        <f t="shared" si="24"/>
        <v>0</v>
      </c>
      <c r="G784" s="90">
        <f t="shared" si="25"/>
        <v>0</v>
      </c>
      <c r="H784" s="25">
        <v>0</v>
      </c>
      <c r="I784" s="80"/>
      <c r="J784" s="80"/>
      <c r="K784" s="80"/>
      <c r="L784" s="80"/>
      <c r="M784" s="80"/>
      <c r="N784" s="80"/>
      <c r="O784" s="80"/>
      <c r="P784" s="80"/>
      <c r="Q784" s="80"/>
      <c r="R784" s="80"/>
      <c r="S784" s="80"/>
      <c r="T784" s="80"/>
    </row>
    <row r="785" ht="15.75" customHeight="1" spans="1:20">
      <c r="A785" s="87">
        <v>21203</v>
      </c>
      <c r="B785" s="88" t="s">
        <v>622</v>
      </c>
      <c r="C785" s="36">
        <f>SUM(C786,C787)</f>
        <v>28038</v>
      </c>
      <c r="D785" s="36">
        <f>SUM(D786,D787)</f>
        <v>50655</v>
      </c>
      <c r="E785" s="36">
        <f>SUM(E786,E787)</f>
        <v>33188</v>
      </c>
      <c r="F785" s="90">
        <f t="shared" si="24"/>
        <v>1.1836792923889</v>
      </c>
      <c r="G785" s="90">
        <f t="shared" si="25"/>
        <v>0.655177178955681</v>
      </c>
      <c r="H785" s="24">
        <f>SUM(H786,H787)</f>
        <v>33188</v>
      </c>
      <c r="I785" s="80"/>
      <c r="J785" s="80"/>
      <c r="K785" s="80"/>
      <c r="L785" s="80"/>
      <c r="M785" s="80"/>
      <c r="N785" s="80"/>
      <c r="O785" s="80"/>
      <c r="P785" s="80"/>
      <c r="Q785" s="80"/>
      <c r="R785" s="80"/>
      <c r="S785" s="80"/>
      <c r="T785" s="80"/>
    </row>
    <row r="786" ht="15.75" customHeight="1" spans="1:20">
      <c r="A786" s="87">
        <v>2120303</v>
      </c>
      <c r="B786" s="88" t="s">
        <v>623</v>
      </c>
      <c r="C786" s="40"/>
      <c r="D786" s="40">
        <v>51</v>
      </c>
      <c r="E786" s="40">
        <v>0</v>
      </c>
      <c r="F786" s="90">
        <f t="shared" si="24"/>
        <v>0</v>
      </c>
      <c r="G786" s="90">
        <f t="shared" si="25"/>
        <v>0</v>
      </c>
      <c r="H786" s="25">
        <v>0</v>
      </c>
      <c r="I786" s="80"/>
      <c r="J786" s="80"/>
      <c r="K786" s="80"/>
      <c r="L786" s="80"/>
      <c r="M786" s="80"/>
      <c r="N786" s="80"/>
      <c r="O786" s="80"/>
      <c r="P786" s="80"/>
      <c r="Q786" s="80"/>
      <c r="R786" s="80"/>
      <c r="S786" s="80"/>
      <c r="T786" s="80"/>
    </row>
    <row r="787" ht="15.75" customHeight="1" spans="1:20">
      <c r="A787" s="87">
        <v>2120399</v>
      </c>
      <c r="B787" s="88" t="s">
        <v>624</v>
      </c>
      <c r="C787" s="40">
        <v>28038</v>
      </c>
      <c r="D787" s="40">
        <v>50604</v>
      </c>
      <c r="E787" s="25">
        <v>33188</v>
      </c>
      <c r="F787" s="90">
        <f t="shared" si="24"/>
        <v>1.1836792923889</v>
      </c>
      <c r="G787" s="90">
        <f t="shared" si="25"/>
        <v>0.655837483202909</v>
      </c>
      <c r="H787" s="25">
        <v>33188</v>
      </c>
      <c r="I787" s="80"/>
      <c r="J787" s="80"/>
      <c r="K787" s="80"/>
      <c r="L787" s="80"/>
      <c r="M787" s="80"/>
      <c r="N787" s="80"/>
      <c r="O787" s="80"/>
      <c r="P787" s="80"/>
      <c r="Q787" s="80"/>
      <c r="R787" s="80"/>
      <c r="S787" s="80"/>
      <c r="T787" s="80"/>
    </row>
    <row r="788" ht="15.75" customHeight="1" spans="1:20">
      <c r="A788" s="87">
        <v>21205</v>
      </c>
      <c r="B788" s="88" t="s">
        <v>625</v>
      </c>
      <c r="C788" s="40">
        <v>9598</v>
      </c>
      <c r="D788" s="40">
        <v>6881</v>
      </c>
      <c r="E788" s="25">
        <v>4024</v>
      </c>
      <c r="F788" s="90">
        <f t="shared" si="24"/>
        <v>0.419254011252344</v>
      </c>
      <c r="G788" s="90">
        <f t="shared" si="25"/>
        <v>0.584798721116117</v>
      </c>
      <c r="H788" s="25">
        <v>4024</v>
      </c>
      <c r="I788" s="80"/>
      <c r="J788" s="80"/>
      <c r="K788" s="80"/>
      <c r="L788" s="80"/>
      <c r="M788" s="80"/>
      <c r="N788" s="80"/>
      <c r="O788" s="80"/>
      <c r="P788" s="80"/>
      <c r="Q788" s="80"/>
      <c r="R788" s="80"/>
      <c r="S788" s="80"/>
      <c r="T788" s="80"/>
    </row>
    <row r="789" ht="15.75" customHeight="1" spans="1:20">
      <c r="A789" s="87">
        <v>21206</v>
      </c>
      <c r="B789" s="88" t="s">
        <v>626</v>
      </c>
      <c r="C789" s="40"/>
      <c r="D789" s="40"/>
      <c r="E789" s="25"/>
      <c r="F789" s="90">
        <f t="shared" si="24"/>
        <v>0</v>
      </c>
      <c r="G789" s="90">
        <f t="shared" si="25"/>
        <v>0</v>
      </c>
      <c r="H789" s="25"/>
      <c r="I789" s="80"/>
      <c r="J789" s="80"/>
      <c r="K789" s="80"/>
      <c r="L789" s="80"/>
      <c r="M789" s="80"/>
      <c r="N789" s="80"/>
      <c r="O789" s="80"/>
      <c r="P789" s="80"/>
      <c r="Q789" s="80"/>
      <c r="R789" s="80"/>
      <c r="S789" s="80"/>
      <c r="T789" s="80"/>
    </row>
    <row r="790" ht="15.75" customHeight="1" spans="1:20">
      <c r="A790" s="87">
        <v>21299</v>
      </c>
      <c r="B790" s="88" t="s">
        <v>627</v>
      </c>
      <c r="C790" s="40"/>
      <c r="D790" s="40">
        <v>1177</v>
      </c>
      <c r="E790" s="25">
        <v>0</v>
      </c>
      <c r="F790" s="90">
        <f t="shared" si="24"/>
        <v>0</v>
      </c>
      <c r="G790" s="90">
        <f t="shared" si="25"/>
        <v>0</v>
      </c>
      <c r="H790" s="25">
        <v>0</v>
      </c>
      <c r="I790" s="80"/>
      <c r="J790" s="80"/>
      <c r="K790" s="80"/>
      <c r="L790" s="80"/>
      <c r="M790" s="80"/>
      <c r="N790" s="80"/>
      <c r="O790" s="80"/>
      <c r="P790" s="80"/>
      <c r="Q790" s="80"/>
      <c r="R790" s="80"/>
      <c r="S790" s="80"/>
      <c r="T790" s="80"/>
    </row>
    <row r="791" ht="15.75" customHeight="1" spans="1:20">
      <c r="A791" s="87">
        <v>213</v>
      </c>
      <c r="B791" s="88" t="s">
        <v>628</v>
      </c>
      <c r="C791" s="36">
        <f>SUM(C792,C818,C840,C868,C879,C886,C892,C895)</f>
        <v>21060</v>
      </c>
      <c r="D791" s="36">
        <f>SUM(D792,D818,D840,D868,D879,D886,D892,D895)</f>
        <v>45623</v>
      </c>
      <c r="E791" s="36">
        <f>SUM(E792,E818,E840,E868,E879,E886,E892,E895)</f>
        <v>38610</v>
      </c>
      <c r="F791" s="90">
        <f t="shared" si="24"/>
        <v>1.83333333333333</v>
      </c>
      <c r="G791" s="90">
        <f t="shared" si="25"/>
        <v>0.846283672708941</v>
      </c>
      <c r="H791" s="24">
        <f>SUM(H792,H818,H840,H868,H879,H886,H892,H895)</f>
        <v>38610</v>
      </c>
      <c r="I791" s="80"/>
      <c r="J791" s="80"/>
      <c r="K791" s="80"/>
      <c r="L791" s="80"/>
      <c r="M791" s="80"/>
      <c r="N791" s="80"/>
      <c r="O791" s="80"/>
      <c r="P791" s="80"/>
      <c r="Q791" s="80"/>
      <c r="R791" s="80"/>
      <c r="S791" s="80"/>
      <c r="T791" s="80"/>
    </row>
    <row r="792" ht="15.75" customHeight="1" spans="1:20">
      <c r="A792" s="87">
        <v>21301</v>
      </c>
      <c r="B792" s="88" t="s">
        <v>629</v>
      </c>
      <c r="C792" s="36">
        <f>SUM(C793,C794,C795,C796,C797,C798,C799,C800,C801,C802,C803,C804,C805,C806,C807,C808,C809,C810,C811,C812,C813,C814,C815,C816,C817)</f>
        <v>4324</v>
      </c>
      <c r="D792" s="36">
        <f>SUM(D793,D794,D795,D796,D797,D798,D799,D800,D801,D802,D803,D804,D805,D806,D807,D808,D809,D810,D811,D812,D813,D814,D815,D816,D817)</f>
        <v>12521</v>
      </c>
      <c r="E792" s="36">
        <f>SUM(E793,E794,E795,E796,E797,E798,E799,E800,E801,E802,E803,E804,E805,E806,E807,E808,E809,E810,E811,E812,E813,E814,E815,E816,E817)</f>
        <v>5335</v>
      </c>
      <c r="F792" s="90">
        <f t="shared" si="24"/>
        <v>1.23381128584644</v>
      </c>
      <c r="G792" s="90">
        <f t="shared" si="25"/>
        <v>0.426084178579986</v>
      </c>
      <c r="H792" s="24">
        <f>SUM(H793,H794,H795,H796,H797,H798,H799,H800,H801,H802,H803,H804,H805,H806,H807,H808,H809,H810,H811,H812,H813,H814,H815,H816,H817)</f>
        <v>5335</v>
      </c>
      <c r="I792" s="80"/>
      <c r="J792" s="80"/>
      <c r="K792" s="80"/>
      <c r="L792" s="80"/>
      <c r="M792" s="80"/>
      <c r="N792" s="80"/>
      <c r="O792" s="80"/>
      <c r="P792" s="80"/>
      <c r="Q792" s="80"/>
      <c r="R792" s="80"/>
      <c r="S792" s="80"/>
      <c r="T792" s="80"/>
    </row>
    <row r="793" ht="15.75" customHeight="1" spans="1:20">
      <c r="A793" s="87">
        <v>2130101</v>
      </c>
      <c r="B793" s="88" t="s">
        <v>46</v>
      </c>
      <c r="C793" s="40">
        <v>661</v>
      </c>
      <c r="D793" s="40">
        <v>764</v>
      </c>
      <c r="E793" s="40">
        <v>639</v>
      </c>
      <c r="F793" s="90">
        <f t="shared" si="24"/>
        <v>0.966717095310136</v>
      </c>
      <c r="G793" s="90">
        <f t="shared" si="25"/>
        <v>0.836387434554974</v>
      </c>
      <c r="H793" s="25">
        <v>639</v>
      </c>
      <c r="I793" s="80"/>
      <c r="J793" s="80"/>
      <c r="K793" s="80"/>
      <c r="L793" s="80"/>
      <c r="M793" s="80"/>
      <c r="N793" s="80"/>
      <c r="O793" s="80"/>
      <c r="P793" s="80"/>
      <c r="Q793" s="80"/>
      <c r="R793" s="80"/>
      <c r="S793" s="80"/>
      <c r="T793" s="80"/>
    </row>
    <row r="794" ht="15.75" customHeight="1" spans="1:20">
      <c r="A794" s="87">
        <v>2130102</v>
      </c>
      <c r="B794" s="88" t="s">
        <v>47</v>
      </c>
      <c r="C794" s="40"/>
      <c r="D794" s="40"/>
      <c r="E794" s="25"/>
      <c r="F794" s="90">
        <f t="shared" si="24"/>
        <v>0</v>
      </c>
      <c r="G794" s="90">
        <f t="shared" si="25"/>
        <v>0</v>
      </c>
      <c r="H794" s="25"/>
      <c r="I794" s="80"/>
      <c r="J794" s="80"/>
      <c r="K794" s="80"/>
      <c r="L794" s="80"/>
      <c r="M794" s="80"/>
      <c r="N794" s="80"/>
      <c r="O794" s="80"/>
      <c r="P794" s="80"/>
      <c r="Q794" s="80"/>
      <c r="R794" s="80"/>
      <c r="S794" s="80"/>
      <c r="T794" s="80"/>
    </row>
    <row r="795" ht="15.75" customHeight="1" spans="1:20">
      <c r="A795" s="87">
        <v>2130103</v>
      </c>
      <c r="B795" s="88" t="s">
        <v>48</v>
      </c>
      <c r="C795" s="40"/>
      <c r="D795" s="40"/>
      <c r="E795" s="25"/>
      <c r="F795" s="90">
        <f t="shared" si="24"/>
        <v>0</v>
      </c>
      <c r="G795" s="90">
        <f t="shared" si="25"/>
        <v>0</v>
      </c>
      <c r="H795" s="25"/>
      <c r="I795" s="80"/>
      <c r="J795" s="80"/>
      <c r="K795" s="80"/>
      <c r="L795" s="80"/>
      <c r="M795" s="80"/>
      <c r="N795" s="80"/>
      <c r="O795" s="80"/>
      <c r="P795" s="80"/>
      <c r="Q795" s="80"/>
      <c r="R795" s="80"/>
      <c r="S795" s="80"/>
      <c r="T795" s="80"/>
    </row>
    <row r="796" ht="15.75" customHeight="1" spans="1:20">
      <c r="A796" s="87">
        <v>2130104</v>
      </c>
      <c r="B796" s="88" t="s">
        <v>55</v>
      </c>
      <c r="C796" s="40">
        <v>1412</v>
      </c>
      <c r="D796" s="40">
        <v>2575</v>
      </c>
      <c r="E796" s="25">
        <v>2278</v>
      </c>
      <c r="F796" s="90">
        <f t="shared" si="24"/>
        <v>1.61331444759207</v>
      </c>
      <c r="G796" s="90">
        <f t="shared" si="25"/>
        <v>0.884660194174757</v>
      </c>
      <c r="H796" s="25">
        <v>2278</v>
      </c>
      <c r="I796" s="80"/>
      <c r="J796" s="80"/>
      <c r="K796" s="80"/>
      <c r="L796" s="80"/>
      <c r="M796" s="80"/>
      <c r="N796" s="80"/>
      <c r="O796" s="80"/>
      <c r="P796" s="80"/>
      <c r="Q796" s="80"/>
      <c r="R796" s="80"/>
      <c r="S796" s="80"/>
      <c r="T796" s="80"/>
    </row>
    <row r="797" ht="15.75" customHeight="1" spans="1:20">
      <c r="A797" s="87">
        <v>2130105</v>
      </c>
      <c r="B797" s="88" t="s">
        <v>630</v>
      </c>
      <c r="C797" s="40"/>
      <c r="D797" s="40"/>
      <c r="E797" s="25"/>
      <c r="F797" s="90">
        <f t="shared" si="24"/>
        <v>0</v>
      </c>
      <c r="G797" s="90">
        <f t="shared" si="25"/>
        <v>0</v>
      </c>
      <c r="H797" s="25"/>
      <c r="I797" s="80"/>
      <c r="J797" s="80"/>
      <c r="K797" s="80"/>
      <c r="L797" s="80"/>
      <c r="M797" s="80"/>
      <c r="N797" s="80"/>
      <c r="O797" s="80"/>
      <c r="P797" s="80"/>
      <c r="Q797" s="80"/>
      <c r="R797" s="80"/>
      <c r="S797" s="80"/>
      <c r="T797" s="80"/>
    </row>
    <row r="798" ht="15.75" customHeight="1" spans="1:20">
      <c r="A798" s="87">
        <v>2130106</v>
      </c>
      <c r="B798" s="88" t="s">
        <v>631</v>
      </c>
      <c r="C798" s="40">
        <v>5</v>
      </c>
      <c r="D798" s="40">
        <v>8</v>
      </c>
      <c r="E798" s="25">
        <v>0</v>
      </c>
      <c r="F798" s="90">
        <f t="shared" si="24"/>
        <v>0</v>
      </c>
      <c r="G798" s="90">
        <f t="shared" si="25"/>
        <v>0</v>
      </c>
      <c r="H798" s="25">
        <v>0</v>
      </c>
      <c r="I798" s="80"/>
      <c r="J798" s="80"/>
      <c r="K798" s="80"/>
      <c r="L798" s="80"/>
      <c r="M798" s="80"/>
      <c r="N798" s="80"/>
      <c r="O798" s="80"/>
      <c r="P798" s="80"/>
      <c r="Q798" s="80"/>
      <c r="R798" s="80"/>
      <c r="S798" s="80"/>
      <c r="T798" s="80"/>
    </row>
    <row r="799" ht="15.75" customHeight="1" spans="1:20">
      <c r="A799" s="87">
        <v>2130108</v>
      </c>
      <c r="B799" s="88" t="s">
        <v>632</v>
      </c>
      <c r="C799" s="40">
        <v>5</v>
      </c>
      <c r="D799" s="40">
        <v>68</v>
      </c>
      <c r="E799" s="25">
        <v>80</v>
      </c>
      <c r="F799" s="90">
        <f t="shared" si="24"/>
        <v>16</v>
      </c>
      <c r="G799" s="90">
        <f t="shared" si="25"/>
        <v>1.17647058823529</v>
      </c>
      <c r="H799" s="25">
        <v>80</v>
      </c>
      <c r="I799" s="80"/>
      <c r="J799" s="80"/>
      <c r="K799" s="80"/>
      <c r="L799" s="80"/>
      <c r="M799" s="80"/>
      <c r="N799" s="80"/>
      <c r="O799" s="80"/>
      <c r="P799" s="80"/>
      <c r="Q799" s="80"/>
      <c r="R799" s="80"/>
      <c r="S799" s="80"/>
      <c r="T799" s="80"/>
    </row>
    <row r="800" ht="15.75" customHeight="1" spans="1:20">
      <c r="A800" s="87">
        <v>2130109</v>
      </c>
      <c r="B800" s="88" t="s">
        <v>633</v>
      </c>
      <c r="C800" s="40">
        <v>38</v>
      </c>
      <c r="D800" s="40">
        <v>26</v>
      </c>
      <c r="E800" s="25">
        <v>0</v>
      </c>
      <c r="F800" s="90">
        <f t="shared" si="24"/>
        <v>0</v>
      </c>
      <c r="G800" s="90">
        <f t="shared" si="25"/>
        <v>0</v>
      </c>
      <c r="H800" s="25">
        <v>0</v>
      </c>
      <c r="I800" s="80"/>
      <c r="J800" s="80"/>
      <c r="K800" s="80"/>
      <c r="L800" s="80"/>
      <c r="M800" s="80"/>
      <c r="N800" s="80"/>
      <c r="O800" s="80"/>
      <c r="P800" s="80"/>
      <c r="Q800" s="80"/>
      <c r="R800" s="80"/>
      <c r="S800" s="80"/>
      <c r="T800" s="80"/>
    </row>
    <row r="801" ht="15.75" customHeight="1" spans="1:20">
      <c r="A801" s="87">
        <v>2130110</v>
      </c>
      <c r="B801" s="88" t="s">
        <v>634</v>
      </c>
      <c r="C801" s="40">
        <v>7</v>
      </c>
      <c r="D801" s="40"/>
      <c r="E801" s="25"/>
      <c r="F801" s="90">
        <f t="shared" si="24"/>
        <v>0</v>
      </c>
      <c r="G801" s="90">
        <f t="shared" si="25"/>
        <v>0</v>
      </c>
      <c r="H801" s="25"/>
      <c r="I801" s="80"/>
      <c r="J801" s="80"/>
      <c r="K801" s="80"/>
      <c r="L801" s="80"/>
      <c r="M801" s="80"/>
      <c r="N801" s="80"/>
      <c r="O801" s="80"/>
      <c r="P801" s="80"/>
      <c r="Q801" s="80"/>
      <c r="R801" s="80"/>
      <c r="S801" s="80"/>
      <c r="T801" s="80"/>
    </row>
    <row r="802" ht="15.75" customHeight="1" spans="1:20">
      <c r="A802" s="87">
        <v>2130111</v>
      </c>
      <c r="B802" s="88" t="s">
        <v>635</v>
      </c>
      <c r="C802" s="40"/>
      <c r="D802" s="40"/>
      <c r="E802" s="25"/>
      <c r="F802" s="90">
        <f t="shared" si="24"/>
        <v>0</v>
      </c>
      <c r="G802" s="90">
        <f t="shared" si="25"/>
        <v>0</v>
      </c>
      <c r="H802" s="25"/>
      <c r="I802" s="80"/>
      <c r="J802" s="80"/>
      <c r="K802" s="80"/>
      <c r="L802" s="80"/>
      <c r="M802" s="80"/>
      <c r="N802" s="80"/>
      <c r="O802" s="80"/>
      <c r="P802" s="80"/>
      <c r="Q802" s="80"/>
      <c r="R802" s="80"/>
      <c r="S802" s="80"/>
      <c r="T802" s="80"/>
    </row>
    <row r="803" ht="15.75" customHeight="1" spans="1:20">
      <c r="A803" s="87">
        <v>2130112</v>
      </c>
      <c r="B803" s="88" t="s">
        <v>636</v>
      </c>
      <c r="C803" s="40"/>
      <c r="D803" s="40"/>
      <c r="E803" s="25"/>
      <c r="F803" s="90">
        <f t="shared" si="24"/>
        <v>0</v>
      </c>
      <c r="G803" s="90">
        <f t="shared" si="25"/>
        <v>0</v>
      </c>
      <c r="H803" s="25"/>
      <c r="I803" s="80"/>
      <c r="J803" s="80"/>
      <c r="K803" s="80"/>
      <c r="L803" s="80"/>
      <c r="M803" s="80"/>
      <c r="N803" s="80"/>
      <c r="O803" s="80"/>
      <c r="P803" s="80"/>
      <c r="Q803" s="80"/>
      <c r="R803" s="80"/>
      <c r="S803" s="80"/>
      <c r="T803" s="80"/>
    </row>
    <row r="804" ht="15.75" customHeight="1" spans="1:20">
      <c r="A804" s="87">
        <v>2130114</v>
      </c>
      <c r="B804" s="88" t="s">
        <v>637</v>
      </c>
      <c r="C804" s="40"/>
      <c r="D804" s="40"/>
      <c r="E804" s="25"/>
      <c r="F804" s="90">
        <f t="shared" si="24"/>
        <v>0</v>
      </c>
      <c r="G804" s="90">
        <f t="shared" si="25"/>
        <v>0</v>
      </c>
      <c r="H804" s="25"/>
      <c r="I804" s="80"/>
      <c r="J804" s="80"/>
      <c r="K804" s="80"/>
      <c r="L804" s="80"/>
      <c r="M804" s="80"/>
      <c r="N804" s="80"/>
      <c r="O804" s="80"/>
      <c r="P804" s="80"/>
      <c r="Q804" s="80"/>
      <c r="R804" s="80"/>
      <c r="S804" s="80"/>
      <c r="T804" s="80"/>
    </row>
    <row r="805" ht="15.75" customHeight="1" spans="1:20">
      <c r="A805" s="87">
        <v>2130119</v>
      </c>
      <c r="B805" s="88" t="s">
        <v>638</v>
      </c>
      <c r="C805" s="40">
        <v>41</v>
      </c>
      <c r="D805" s="40"/>
      <c r="E805" s="25"/>
      <c r="F805" s="90">
        <f t="shared" si="24"/>
        <v>0</v>
      </c>
      <c r="G805" s="90">
        <f t="shared" si="25"/>
        <v>0</v>
      </c>
      <c r="H805" s="25"/>
      <c r="I805" s="80"/>
      <c r="J805" s="80"/>
      <c r="K805" s="80"/>
      <c r="L805" s="80"/>
      <c r="M805" s="80"/>
      <c r="N805" s="80"/>
      <c r="O805" s="80"/>
      <c r="P805" s="80"/>
      <c r="Q805" s="80"/>
      <c r="R805" s="80"/>
      <c r="S805" s="80"/>
      <c r="T805" s="80"/>
    </row>
    <row r="806" ht="15.75" customHeight="1" spans="1:20">
      <c r="A806" s="87">
        <v>2130120</v>
      </c>
      <c r="B806" s="88" t="s">
        <v>639</v>
      </c>
      <c r="C806" s="40"/>
      <c r="D806" s="40"/>
      <c r="E806" s="25"/>
      <c r="F806" s="90">
        <f t="shared" si="24"/>
        <v>0</v>
      </c>
      <c r="G806" s="90">
        <f t="shared" si="25"/>
        <v>0</v>
      </c>
      <c r="H806" s="25"/>
      <c r="I806" s="80"/>
      <c r="J806" s="80"/>
      <c r="K806" s="80"/>
      <c r="L806" s="80"/>
      <c r="M806" s="80"/>
      <c r="N806" s="80"/>
      <c r="O806" s="80"/>
      <c r="P806" s="80"/>
      <c r="Q806" s="80"/>
      <c r="R806" s="80"/>
      <c r="S806" s="80"/>
      <c r="T806" s="80"/>
    </row>
    <row r="807" ht="15.75" customHeight="1" spans="1:20">
      <c r="A807" s="87">
        <v>2130121</v>
      </c>
      <c r="B807" s="88" t="s">
        <v>640</v>
      </c>
      <c r="C807" s="40"/>
      <c r="D807" s="40"/>
      <c r="E807" s="25">
        <v>0</v>
      </c>
      <c r="F807" s="90">
        <f t="shared" si="24"/>
        <v>0</v>
      </c>
      <c r="G807" s="90">
        <f t="shared" si="25"/>
        <v>0</v>
      </c>
      <c r="H807" s="25">
        <v>0</v>
      </c>
      <c r="I807" s="80"/>
      <c r="J807" s="80"/>
      <c r="K807" s="80"/>
      <c r="L807" s="80"/>
      <c r="M807" s="80"/>
      <c r="N807" s="80"/>
      <c r="O807" s="80"/>
      <c r="P807" s="80"/>
      <c r="Q807" s="80"/>
      <c r="R807" s="80"/>
      <c r="S807" s="80"/>
      <c r="T807" s="80"/>
    </row>
    <row r="808" ht="15.75" customHeight="1" spans="1:20">
      <c r="A808" s="87">
        <v>2130122</v>
      </c>
      <c r="B808" s="88" t="s">
        <v>641</v>
      </c>
      <c r="C808" s="40"/>
      <c r="D808" s="40">
        <v>5651</v>
      </c>
      <c r="E808" s="25">
        <v>0</v>
      </c>
      <c r="F808" s="90">
        <f t="shared" si="24"/>
        <v>0</v>
      </c>
      <c r="G808" s="90">
        <f t="shared" si="25"/>
        <v>0</v>
      </c>
      <c r="H808" s="25">
        <v>0</v>
      </c>
      <c r="I808" s="80"/>
      <c r="J808" s="80"/>
      <c r="K808" s="80"/>
      <c r="L808" s="80"/>
      <c r="M808" s="80"/>
      <c r="N808" s="80"/>
      <c r="O808" s="80"/>
      <c r="P808" s="80"/>
      <c r="Q808" s="80"/>
      <c r="R808" s="80"/>
      <c r="S808" s="80"/>
      <c r="T808" s="80"/>
    </row>
    <row r="809" ht="15.75" customHeight="1" spans="1:20">
      <c r="A809" s="87">
        <v>2130124</v>
      </c>
      <c r="B809" s="88" t="s">
        <v>642</v>
      </c>
      <c r="C809" s="40"/>
      <c r="D809" s="40">
        <v>16</v>
      </c>
      <c r="E809" s="25">
        <v>0</v>
      </c>
      <c r="F809" s="90">
        <f t="shared" si="24"/>
        <v>0</v>
      </c>
      <c r="G809" s="90">
        <f t="shared" si="25"/>
        <v>0</v>
      </c>
      <c r="H809" s="25">
        <v>0</v>
      </c>
      <c r="I809" s="80"/>
      <c r="J809" s="80"/>
      <c r="K809" s="80"/>
      <c r="L809" s="80"/>
      <c r="M809" s="80"/>
      <c r="N809" s="80"/>
      <c r="O809" s="80"/>
      <c r="P809" s="80"/>
      <c r="Q809" s="80"/>
      <c r="R809" s="80"/>
      <c r="S809" s="80"/>
      <c r="T809" s="80"/>
    </row>
    <row r="810" ht="15.75" customHeight="1" spans="1:20">
      <c r="A810" s="87">
        <v>2130125</v>
      </c>
      <c r="B810" s="88" t="s">
        <v>643</v>
      </c>
      <c r="C810" s="40"/>
      <c r="D810" s="40"/>
      <c r="E810" s="25"/>
      <c r="F810" s="90">
        <f t="shared" si="24"/>
        <v>0</v>
      </c>
      <c r="G810" s="90">
        <f t="shared" si="25"/>
        <v>0</v>
      </c>
      <c r="H810" s="25"/>
      <c r="I810" s="80"/>
      <c r="J810" s="80"/>
      <c r="K810" s="80"/>
      <c r="L810" s="80"/>
      <c r="M810" s="80"/>
      <c r="N810" s="80"/>
      <c r="O810" s="80"/>
      <c r="P810" s="80"/>
      <c r="Q810" s="80"/>
      <c r="R810" s="80"/>
      <c r="S810" s="80"/>
      <c r="T810" s="80"/>
    </row>
    <row r="811" ht="15.75" customHeight="1" spans="1:20">
      <c r="A811" s="87">
        <v>2130126</v>
      </c>
      <c r="B811" s="88" t="s">
        <v>644</v>
      </c>
      <c r="C811" s="40"/>
      <c r="D811" s="40">
        <v>87</v>
      </c>
      <c r="E811" s="25">
        <v>0</v>
      </c>
      <c r="F811" s="90">
        <f t="shared" si="24"/>
        <v>0</v>
      </c>
      <c r="G811" s="90">
        <f t="shared" si="25"/>
        <v>0</v>
      </c>
      <c r="H811" s="25">
        <v>0</v>
      </c>
      <c r="I811" s="80"/>
      <c r="J811" s="80"/>
      <c r="K811" s="80"/>
      <c r="L811" s="80"/>
      <c r="M811" s="80"/>
      <c r="N811" s="80"/>
      <c r="O811" s="80"/>
      <c r="P811" s="80"/>
      <c r="Q811" s="80"/>
      <c r="R811" s="80"/>
      <c r="S811" s="80"/>
      <c r="T811" s="80"/>
    </row>
    <row r="812" ht="15.75" customHeight="1" spans="1:20">
      <c r="A812" s="87">
        <v>2130135</v>
      </c>
      <c r="B812" s="88" t="s">
        <v>645</v>
      </c>
      <c r="C812" s="40"/>
      <c r="D812" s="40">
        <v>123</v>
      </c>
      <c r="E812" s="25">
        <v>0</v>
      </c>
      <c r="F812" s="90">
        <f t="shared" si="24"/>
        <v>0</v>
      </c>
      <c r="G812" s="90">
        <f t="shared" si="25"/>
        <v>0</v>
      </c>
      <c r="H812" s="25">
        <v>0</v>
      </c>
      <c r="I812" s="80"/>
      <c r="J812" s="80"/>
      <c r="K812" s="80"/>
      <c r="L812" s="80"/>
      <c r="M812" s="80"/>
      <c r="N812" s="80"/>
      <c r="O812" s="80"/>
      <c r="P812" s="80"/>
      <c r="Q812" s="80"/>
      <c r="R812" s="80"/>
      <c r="S812" s="80"/>
      <c r="T812" s="80"/>
    </row>
    <row r="813" ht="15.75" customHeight="1" spans="1:20">
      <c r="A813" s="87">
        <v>2130142</v>
      </c>
      <c r="B813" s="88" t="s">
        <v>646</v>
      </c>
      <c r="C813" s="40"/>
      <c r="D813" s="40"/>
      <c r="E813" s="25"/>
      <c r="F813" s="90">
        <f t="shared" si="24"/>
        <v>0</v>
      </c>
      <c r="G813" s="90">
        <f t="shared" si="25"/>
        <v>0</v>
      </c>
      <c r="H813" s="25"/>
      <c r="I813" s="80"/>
      <c r="J813" s="80"/>
      <c r="K813" s="80"/>
      <c r="L813" s="80"/>
      <c r="M813" s="80"/>
      <c r="N813" s="80"/>
      <c r="O813" s="80"/>
      <c r="P813" s="80"/>
      <c r="Q813" s="80"/>
      <c r="R813" s="80"/>
      <c r="S813" s="80"/>
      <c r="T813" s="80"/>
    </row>
    <row r="814" ht="15.75" customHeight="1" spans="1:20">
      <c r="A814" s="87">
        <v>2130148</v>
      </c>
      <c r="B814" s="88" t="s">
        <v>647</v>
      </c>
      <c r="C814" s="40"/>
      <c r="D814" s="40">
        <v>154</v>
      </c>
      <c r="E814" s="25">
        <v>200</v>
      </c>
      <c r="F814" s="90">
        <f t="shared" si="24"/>
        <v>0</v>
      </c>
      <c r="G814" s="90">
        <f t="shared" si="25"/>
        <v>1.2987012987013</v>
      </c>
      <c r="H814" s="25">
        <v>200</v>
      </c>
      <c r="I814" s="80"/>
      <c r="J814" s="80"/>
      <c r="K814" s="80"/>
      <c r="L814" s="80"/>
      <c r="M814" s="80"/>
      <c r="N814" s="80"/>
      <c r="O814" s="80"/>
      <c r="P814" s="80"/>
      <c r="Q814" s="80"/>
      <c r="R814" s="80"/>
      <c r="S814" s="80"/>
      <c r="T814" s="80"/>
    </row>
    <row r="815" ht="15.75" customHeight="1" spans="1:20">
      <c r="A815" s="87">
        <v>2130152</v>
      </c>
      <c r="B815" s="88" t="s">
        <v>648</v>
      </c>
      <c r="C815" s="40"/>
      <c r="D815" s="40"/>
      <c r="E815" s="25"/>
      <c r="F815" s="90">
        <f t="shared" si="24"/>
        <v>0</v>
      </c>
      <c r="G815" s="90">
        <f t="shared" si="25"/>
        <v>0</v>
      </c>
      <c r="H815" s="25"/>
      <c r="I815" s="80"/>
      <c r="J815" s="80"/>
      <c r="K815" s="80"/>
      <c r="L815" s="80"/>
      <c r="M815" s="80"/>
      <c r="N815" s="80"/>
      <c r="O815" s="80"/>
      <c r="P815" s="80"/>
      <c r="Q815" s="80"/>
      <c r="R815" s="80"/>
      <c r="S815" s="80"/>
      <c r="T815" s="80"/>
    </row>
    <row r="816" ht="15.75" customHeight="1" spans="1:20">
      <c r="A816" s="87">
        <v>2130153</v>
      </c>
      <c r="B816" s="88" t="s">
        <v>649</v>
      </c>
      <c r="C816" s="40"/>
      <c r="D816" s="40">
        <v>27</v>
      </c>
      <c r="E816" s="25">
        <v>0</v>
      </c>
      <c r="F816" s="90">
        <f t="shared" si="24"/>
        <v>0</v>
      </c>
      <c r="G816" s="90">
        <f t="shared" si="25"/>
        <v>0</v>
      </c>
      <c r="H816" s="25">
        <v>0</v>
      </c>
      <c r="I816" s="80"/>
      <c r="J816" s="80"/>
      <c r="K816" s="80"/>
      <c r="L816" s="80"/>
      <c r="M816" s="80"/>
      <c r="N816" s="80"/>
      <c r="O816" s="80"/>
      <c r="P816" s="80"/>
      <c r="Q816" s="80"/>
      <c r="R816" s="80"/>
      <c r="S816" s="80"/>
      <c r="T816" s="80"/>
    </row>
    <row r="817" ht="15.75" customHeight="1" spans="1:20">
      <c r="A817" s="87">
        <v>2130199</v>
      </c>
      <c r="B817" s="88" t="s">
        <v>650</v>
      </c>
      <c r="C817" s="40">
        <v>2155</v>
      </c>
      <c r="D817" s="40">
        <v>3022</v>
      </c>
      <c r="E817" s="25">
        <v>2138</v>
      </c>
      <c r="F817" s="90">
        <f t="shared" si="24"/>
        <v>0.992111368909513</v>
      </c>
      <c r="G817" s="90">
        <f t="shared" si="25"/>
        <v>0.70747849106552</v>
      </c>
      <c r="H817" s="25">
        <v>2138</v>
      </c>
      <c r="I817" s="80"/>
      <c r="J817" s="80"/>
      <c r="K817" s="80"/>
      <c r="L817" s="80"/>
      <c r="M817" s="80"/>
      <c r="N817" s="80"/>
      <c r="O817" s="80"/>
      <c r="P817" s="80"/>
      <c r="Q817" s="80"/>
      <c r="R817" s="80"/>
      <c r="S817" s="80"/>
      <c r="T817" s="80"/>
    </row>
    <row r="818" ht="15.75" customHeight="1" spans="1:20">
      <c r="A818" s="87">
        <v>21302</v>
      </c>
      <c r="B818" s="88" t="s">
        <v>651</v>
      </c>
      <c r="C818" s="36">
        <f>SUM(C819,C820,C821,C822,C823,C824,C825,C826,C827,C828,C829,C830,C831,C832,C833,C834,C835,C836,C837,C838,C839)</f>
        <v>1397</v>
      </c>
      <c r="D818" s="36">
        <f>SUM(D819,D820,D821,D822,D823,D824,D825,D826,D827,D828,D829,D830,D831,D832,D833,D834,D835,D836,D837,D838,D839)</f>
        <v>1710</v>
      </c>
      <c r="E818" s="36">
        <f>SUM(E819,E820,E821,E822,E823,E824,E825,E826,E827,E828,E829,E830,E831,E832,E833,E834,E835,E836,E837,E838,E839)</f>
        <v>1480</v>
      </c>
      <c r="F818" s="90">
        <f t="shared" si="24"/>
        <v>1.05941302791696</v>
      </c>
      <c r="G818" s="90">
        <f t="shared" si="25"/>
        <v>0.865497076023392</v>
      </c>
      <c r="H818" s="24">
        <f>SUM(H819,H820,H821,H822,H823,H824,H825,H826,H827,H828,H829,H830,H831,H832,H833,H834,H835,H836,H837,H838,H839)</f>
        <v>1480</v>
      </c>
      <c r="I818" s="80"/>
      <c r="J818" s="80"/>
      <c r="K818" s="80"/>
      <c r="L818" s="80"/>
      <c r="M818" s="80"/>
      <c r="N818" s="80"/>
      <c r="O818" s="80"/>
      <c r="P818" s="80"/>
      <c r="Q818" s="80"/>
      <c r="R818" s="80"/>
      <c r="S818" s="80"/>
      <c r="T818" s="80"/>
    </row>
    <row r="819" ht="15.75" customHeight="1" spans="1:20">
      <c r="A819" s="87">
        <v>2130201</v>
      </c>
      <c r="B819" s="88" t="s">
        <v>46</v>
      </c>
      <c r="C819" s="40">
        <v>171</v>
      </c>
      <c r="D819" s="40">
        <v>126</v>
      </c>
      <c r="E819" s="40">
        <v>160</v>
      </c>
      <c r="F819" s="90">
        <f t="shared" si="24"/>
        <v>0.935672514619883</v>
      </c>
      <c r="G819" s="90">
        <f t="shared" si="25"/>
        <v>1.26984126984127</v>
      </c>
      <c r="H819" s="25">
        <v>160</v>
      </c>
      <c r="I819" s="80"/>
      <c r="J819" s="80"/>
      <c r="K819" s="80"/>
      <c r="L819" s="80"/>
      <c r="M819" s="80"/>
      <c r="N819" s="80"/>
      <c r="O819" s="80"/>
      <c r="P819" s="80"/>
      <c r="Q819" s="80"/>
      <c r="R819" s="80"/>
      <c r="S819" s="80"/>
      <c r="T819" s="80"/>
    </row>
    <row r="820" ht="15.75" customHeight="1" spans="1:20">
      <c r="A820" s="87">
        <v>2130202</v>
      </c>
      <c r="B820" s="88" t="s">
        <v>47</v>
      </c>
      <c r="C820" s="40"/>
      <c r="D820" s="40"/>
      <c r="E820" s="25"/>
      <c r="F820" s="90">
        <f t="shared" si="24"/>
        <v>0</v>
      </c>
      <c r="G820" s="90">
        <f t="shared" si="25"/>
        <v>0</v>
      </c>
      <c r="H820" s="25"/>
      <c r="I820" s="80"/>
      <c r="J820" s="80"/>
      <c r="K820" s="80"/>
      <c r="L820" s="80"/>
      <c r="M820" s="80"/>
      <c r="N820" s="80"/>
      <c r="O820" s="80"/>
      <c r="P820" s="80"/>
      <c r="Q820" s="80"/>
      <c r="R820" s="80"/>
      <c r="S820" s="80"/>
      <c r="T820" s="80"/>
    </row>
    <row r="821" ht="15.75" customHeight="1" spans="1:20">
      <c r="A821" s="87">
        <v>2130203</v>
      </c>
      <c r="B821" s="88" t="s">
        <v>48</v>
      </c>
      <c r="C821" s="40"/>
      <c r="D821" s="40"/>
      <c r="E821" s="25"/>
      <c r="F821" s="90">
        <f t="shared" si="24"/>
        <v>0</v>
      </c>
      <c r="G821" s="90">
        <f t="shared" si="25"/>
        <v>0</v>
      </c>
      <c r="H821" s="25"/>
      <c r="I821" s="80"/>
      <c r="J821" s="80"/>
      <c r="K821" s="80"/>
      <c r="L821" s="80"/>
      <c r="M821" s="80"/>
      <c r="N821" s="80"/>
      <c r="O821" s="80"/>
      <c r="P821" s="80"/>
      <c r="Q821" s="80"/>
      <c r="R821" s="80"/>
      <c r="S821" s="80"/>
      <c r="T821" s="80"/>
    </row>
    <row r="822" ht="15.75" customHeight="1" spans="1:20">
      <c r="A822" s="87">
        <v>2130204</v>
      </c>
      <c r="B822" s="88" t="s">
        <v>652</v>
      </c>
      <c r="C822" s="40">
        <v>523</v>
      </c>
      <c r="D822" s="40">
        <v>663</v>
      </c>
      <c r="E822" s="25">
        <v>10</v>
      </c>
      <c r="F822" s="90">
        <f t="shared" si="24"/>
        <v>0.0191204588910134</v>
      </c>
      <c r="G822" s="90">
        <f t="shared" si="25"/>
        <v>0.0150829562594268</v>
      </c>
      <c r="H822" s="25">
        <v>10</v>
      </c>
      <c r="I822" s="80"/>
      <c r="J822" s="80"/>
      <c r="K822" s="80"/>
      <c r="L822" s="80"/>
      <c r="M822" s="80"/>
      <c r="N822" s="80"/>
      <c r="O822" s="80"/>
      <c r="P822" s="80"/>
      <c r="Q822" s="80"/>
      <c r="R822" s="80"/>
      <c r="S822" s="80"/>
      <c r="T822" s="80"/>
    </row>
    <row r="823" ht="15.75" customHeight="1" spans="1:20">
      <c r="A823" s="87">
        <v>2130205</v>
      </c>
      <c r="B823" s="88" t="s">
        <v>653</v>
      </c>
      <c r="C823" s="40"/>
      <c r="D823" s="40">
        <v>24</v>
      </c>
      <c r="E823" s="25">
        <v>510</v>
      </c>
      <c r="F823" s="90">
        <f t="shared" si="24"/>
        <v>0</v>
      </c>
      <c r="G823" s="90">
        <f t="shared" si="25"/>
        <v>21.25</v>
      </c>
      <c r="H823" s="25">
        <v>510</v>
      </c>
      <c r="I823" s="80"/>
      <c r="J823" s="80"/>
      <c r="K823" s="80"/>
      <c r="L823" s="80"/>
      <c r="M823" s="80"/>
      <c r="N823" s="80"/>
      <c r="O823" s="80"/>
      <c r="P823" s="80"/>
      <c r="Q823" s="80"/>
      <c r="R823" s="80"/>
      <c r="S823" s="80"/>
      <c r="T823" s="80"/>
    </row>
    <row r="824" ht="15.75" customHeight="1" spans="1:20">
      <c r="A824" s="87">
        <v>2130206</v>
      </c>
      <c r="B824" s="88" t="s">
        <v>654</v>
      </c>
      <c r="C824" s="40">
        <v>10</v>
      </c>
      <c r="D824" s="40">
        <v>0</v>
      </c>
      <c r="E824" s="25"/>
      <c r="F824" s="90">
        <f t="shared" si="24"/>
        <v>0</v>
      </c>
      <c r="G824" s="90">
        <f t="shared" si="25"/>
        <v>0</v>
      </c>
      <c r="H824" s="25"/>
      <c r="I824" s="80"/>
      <c r="J824" s="80"/>
      <c r="K824" s="80"/>
      <c r="L824" s="80"/>
      <c r="M824" s="80"/>
      <c r="N824" s="80"/>
      <c r="O824" s="80"/>
      <c r="P824" s="80"/>
      <c r="Q824" s="80"/>
      <c r="R824" s="80"/>
      <c r="S824" s="80"/>
      <c r="T824" s="80"/>
    </row>
    <row r="825" ht="15.75" customHeight="1" spans="1:20">
      <c r="A825" s="87">
        <v>2130207</v>
      </c>
      <c r="B825" s="88" t="s">
        <v>655</v>
      </c>
      <c r="C825" s="40">
        <v>5</v>
      </c>
      <c r="D825" s="40"/>
      <c r="E825" s="25"/>
      <c r="F825" s="90">
        <f t="shared" si="24"/>
        <v>0</v>
      </c>
      <c r="G825" s="90">
        <f t="shared" si="25"/>
        <v>0</v>
      </c>
      <c r="H825" s="25"/>
      <c r="I825" s="80"/>
      <c r="J825" s="80"/>
      <c r="K825" s="80"/>
      <c r="L825" s="80"/>
      <c r="M825" s="80"/>
      <c r="N825" s="80"/>
      <c r="O825" s="80"/>
      <c r="P825" s="80"/>
      <c r="Q825" s="80"/>
      <c r="R825" s="80"/>
      <c r="S825" s="80"/>
      <c r="T825" s="80"/>
    </row>
    <row r="826" ht="15.75" customHeight="1" spans="1:20">
      <c r="A826" s="87">
        <v>2130209</v>
      </c>
      <c r="B826" s="88" t="s">
        <v>656</v>
      </c>
      <c r="C826" s="40"/>
      <c r="D826" s="40">
        <v>727</v>
      </c>
      <c r="E826" s="25">
        <v>800</v>
      </c>
      <c r="F826" s="90">
        <f t="shared" si="24"/>
        <v>0</v>
      </c>
      <c r="G826" s="90">
        <f t="shared" si="25"/>
        <v>1.10041265474553</v>
      </c>
      <c r="H826" s="25">
        <v>800</v>
      </c>
      <c r="I826" s="80"/>
      <c r="J826" s="80"/>
      <c r="K826" s="80"/>
      <c r="L826" s="80"/>
      <c r="M826" s="80"/>
      <c r="N826" s="80"/>
      <c r="O826" s="80"/>
      <c r="P826" s="80"/>
      <c r="Q826" s="80"/>
      <c r="R826" s="80"/>
      <c r="S826" s="80"/>
      <c r="T826" s="80"/>
    </row>
    <row r="827" ht="15.75" customHeight="1" spans="1:20">
      <c r="A827" s="87">
        <v>2130211</v>
      </c>
      <c r="B827" s="88" t="s">
        <v>657</v>
      </c>
      <c r="C827" s="40">
        <v>10</v>
      </c>
      <c r="D827" s="40"/>
      <c r="E827" s="25"/>
      <c r="F827" s="90">
        <f t="shared" si="24"/>
        <v>0</v>
      </c>
      <c r="G827" s="90">
        <f t="shared" si="25"/>
        <v>0</v>
      </c>
      <c r="H827" s="25"/>
      <c r="I827" s="80"/>
      <c r="J827" s="80"/>
      <c r="K827" s="80"/>
      <c r="L827" s="80"/>
      <c r="M827" s="80"/>
      <c r="N827" s="80"/>
      <c r="O827" s="80"/>
      <c r="P827" s="80"/>
      <c r="Q827" s="80"/>
      <c r="R827" s="80"/>
      <c r="S827" s="80"/>
      <c r="T827" s="80"/>
    </row>
    <row r="828" ht="15.75" customHeight="1" spans="1:20">
      <c r="A828" s="87">
        <v>2130212</v>
      </c>
      <c r="B828" s="88" t="s">
        <v>658</v>
      </c>
      <c r="C828" s="40"/>
      <c r="D828" s="40"/>
      <c r="E828" s="25"/>
      <c r="F828" s="90">
        <f t="shared" si="24"/>
        <v>0</v>
      </c>
      <c r="G828" s="90">
        <f t="shared" si="25"/>
        <v>0</v>
      </c>
      <c r="H828" s="25"/>
      <c r="I828" s="80"/>
      <c r="J828" s="80"/>
      <c r="K828" s="80"/>
      <c r="L828" s="80"/>
      <c r="M828" s="80"/>
      <c r="N828" s="80"/>
      <c r="O828" s="80"/>
      <c r="P828" s="80"/>
      <c r="Q828" s="80"/>
      <c r="R828" s="80"/>
      <c r="S828" s="80"/>
      <c r="T828" s="80"/>
    </row>
    <row r="829" ht="15.75" customHeight="1" spans="1:20">
      <c r="A829" s="87">
        <v>2130213</v>
      </c>
      <c r="B829" s="88" t="s">
        <v>659</v>
      </c>
      <c r="C829" s="40"/>
      <c r="D829" s="40"/>
      <c r="E829" s="25"/>
      <c r="F829" s="90">
        <f t="shared" si="24"/>
        <v>0</v>
      </c>
      <c r="G829" s="90">
        <f t="shared" si="25"/>
        <v>0</v>
      </c>
      <c r="H829" s="25"/>
      <c r="I829" s="80"/>
      <c r="J829" s="80"/>
      <c r="K829" s="80"/>
      <c r="L829" s="80"/>
      <c r="M829" s="80"/>
      <c r="N829" s="80"/>
      <c r="O829" s="80"/>
      <c r="P829" s="80"/>
      <c r="Q829" s="80"/>
      <c r="R829" s="80"/>
      <c r="S829" s="80"/>
      <c r="T829" s="80"/>
    </row>
    <row r="830" ht="15.75" customHeight="1" spans="1:20">
      <c r="A830" s="87">
        <v>2130217</v>
      </c>
      <c r="B830" s="88" t="s">
        <v>660</v>
      </c>
      <c r="C830" s="40"/>
      <c r="D830" s="40"/>
      <c r="E830" s="25"/>
      <c r="F830" s="90">
        <f t="shared" si="24"/>
        <v>0</v>
      </c>
      <c r="G830" s="90">
        <f t="shared" si="25"/>
        <v>0</v>
      </c>
      <c r="H830" s="25"/>
      <c r="I830" s="80"/>
      <c r="J830" s="80"/>
      <c r="K830" s="80"/>
      <c r="L830" s="80"/>
      <c r="M830" s="80"/>
      <c r="N830" s="80"/>
      <c r="O830" s="80"/>
      <c r="P830" s="80"/>
      <c r="Q830" s="80"/>
      <c r="R830" s="80"/>
      <c r="S830" s="80"/>
      <c r="T830" s="80"/>
    </row>
    <row r="831" ht="15.75" customHeight="1" spans="1:20">
      <c r="A831" s="87">
        <v>2130220</v>
      </c>
      <c r="B831" s="88" t="s">
        <v>661</v>
      </c>
      <c r="C831" s="40"/>
      <c r="D831" s="40"/>
      <c r="E831" s="25"/>
      <c r="F831" s="90">
        <f t="shared" si="24"/>
        <v>0</v>
      </c>
      <c r="G831" s="90">
        <f t="shared" si="25"/>
        <v>0</v>
      </c>
      <c r="H831" s="25"/>
      <c r="I831" s="80"/>
      <c r="J831" s="80"/>
      <c r="K831" s="80"/>
      <c r="L831" s="80"/>
      <c r="M831" s="80"/>
      <c r="N831" s="80"/>
      <c r="O831" s="80"/>
      <c r="P831" s="80"/>
      <c r="Q831" s="80"/>
      <c r="R831" s="80"/>
      <c r="S831" s="80"/>
      <c r="T831" s="80"/>
    </row>
    <row r="832" ht="15.75" customHeight="1" spans="1:20">
      <c r="A832" s="87">
        <v>2130221</v>
      </c>
      <c r="B832" s="88" t="s">
        <v>662</v>
      </c>
      <c r="C832" s="40"/>
      <c r="D832" s="40"/>
      <c r="E832" s="25"/>
      <c r="F832" s="90">
        <f t="shared" si="24"/>
        <v>0</v>
      </c>
      <c r="G832" s="90">
        <f t="shared" si="25"/>
        <v>0</v>
      </c>
      <c r="H832" s="25"/>
      <c r="I832" s="80"/>
      <c r="J832" s="80"/>
      <c r="K832" s="80"/>
      <c r="L832" s="80"/>
      <c r="M832" s="80"/>
      <c r="N832" s="80"/>
      <c r="O832" s="80"/>
      <c r="P832" s="80"/>
      <c r="Q832" s="80"/>
      <c r="R832" s="80"/>
      <c r="S832" s="80"/>
      <c r="T832" s="80"/>
    </row>
    <row r="833" ht="15.75" customHeight="1" spans="1:20">
      <c r="A833" s="87">
        <v>2130223</v>
      </c>
      <c r="B833" s="88" t="s">
        <v>663</v>
      </c>
      <c r="C833" s="40"/>
      <c r="D833" s="40"/>
      <c r="E833" s="25"/>
      <c r="F833" s="90">
        <f t="shared" si="24"/>
        <v>0</v>
      </c>
      <c r="G833" s="90">
        <f t="shared" si="25"/>
        <v>0</v>
      </c>
      <c r="H833" s="25"/>
      <c r="I833" s="80"/>
      <c r="J833" s="80"/>
      <c r="K833" s="80"/>
      <c r="L833" s="80"/>
      <c r="M833" s="80"/>
      <c r="N833" s="80"/>
      <c r="O833" s="80"/>
      <c r="P833" s="80"/>
      <c r="Q833" s="80"/>
      <c r="R833" s="80"/>
      <c r="S833" s="80"/>
      <c r="T833" s="80"/>
    </row>
    <row r="834" ht="15.75" customHeight="1" spans="1:20">
      <c r="A834" s="87">
        <v>2130226</v>
      </c>
      <c r="B834" s="88" t="s">
        <v>664</v>
      </c>
      <c r="C834" s="40"/>
      <c r="D834" s="40"/>
      <c r="E834" s="25"/>
      <c r="F834" s="90">
        <f t="shared" si="24"/>
        <v>0</v>
      </c>
      <c r="G834" s="90">
        <f t="shared" si="25"/>
        <v>0</v>
      </c>
      <c r="H834" s="25"/>
      <c r="I834" s="80"/>
      <c r="J834" s="80"/>
      <c r="K834" s="80"/>
      <c r="L834" s="80"/>
      <c r="M834" s="80"/>
      <c r="N834" s="80"/>
      <c r="O834" s="80"/>
      <c r="P834" s="80"/>
      <c r="Q834" s="80"/>
      <c r="R834" s="80"/>
      <c r="S834" s="80"/>
      <c r="T834" s="80"/>
    </row>
    <row r="835" ht="15.75" customHeight="1" spans="1:20">
      <c r="A835" s="87">
        <v>2130227</v>
      </c>
      <c r="B835" s="88" t="s">
        <v>665</v>
      </c>
      <c r="C835" s="40"/>
      <c r="D835" s="40"/>
      <c r="E835" s="25"/>
      <c r="F835" s="90">
        <f t="shared" si="24"/>
        <v>0</v>
      </c>
      <c r="G835" s="90">
        <f t="shared" si="25"/>
        <v>0</v>
      </c>
      <c r="H835" s="25"/>
      <c r="I835" s="80"/>
      <c r="J835" s="80"/>
      <c r="K835" s="80"/>
      <c r="L835" s="80"/>
      <c r="M835" s="80"/>
      <c r="N835" s="80"/>
      <c r="O835" s="80"/>
      <c r="P835" s="80"/>
      <c r="Q835" s="80"/>
      <c r="R835" s="80"/>
      <c r="S835" s="80"/>
      <c r="T835" s="80"/>
    </row>
    <row r="836" ht="15.75" customHeight="1" spans="1:20">
      <c r="A836" s="87">
        <v>2130234</v>
      </c>
      <c r="B836" s="88" t="s">
        <v>666</v>
      </c>
      <c r="C836" s="40">
        <v>30</v>
      </c>
      <c r="D836" s="40">
        <v>29</v>
      </c>
      <c r="E836" s="25">
        <v>0</v>
      </c>
      <c r="F836" s="90">
        <f t="shared" si="24"/>
        <v>0</v>
      </c>
      <c r="G836" s="90">
        <f t="shared" si="25"/>
        <v>0</v>
      </c>
      <c r="H836" s="25">
        <v>0</v>
      </c>
      <c r="I836" s="80"/>
      <c r="J836" s="80"/>
      <c r="K836" s="80"/>
      <c r="L836" s="80"/>
      <c r="M836" s="80"/>
      <c r="N836" s="80"/>
      <c r="O836" s="80"/>
      <c r="P836" s="80"/>
      <c r="Q836" s="80"/>
      <c r="R836" s="80"/>
      <c r="S836" s="80"/>
      <c r="T836" s="80"/>
    </row>
    <row r="837" ht="15.75" customHeight="1" spans="1:20">
      <c r="A837" s="87">
        <v>2130236</v>
      </c>
      <c r="B837" s="88" t="s">
        <v>667</v>
      </c>
      <c r="C837" s="40"/>
      <c r="D837" s="40"/>
      <c r="E837" s="25"/>
      <c r="F837" s="90">
        <f t="shared" si="24"/>
        <v>0</v>
      </c>
      <c r="G837" s="90">
        <f t="shared" si="25"/>
        <v>0</v>
      </c>
      <c r="H837" s="25"/>
      <c r="I837" s="80"/>
      <c r="J837" s="80"/>
      <c r="K837" s="80"/>
      <c r="L837" s="80"/>
      <c r="M837" s="80"/>
      <c r="N837" s="80"/>
      <c r="O837" s="80"/>
      <c r="P837" s="80"/>
      <c r="Q837" s="80"/>
      <c r="R837" s="80"/>
      <c r="S837" s="80"/>
      <c r="T837" s="80"/>
    </row>
    <row r="838" ht="15.75" customHeight="1" spans="1:20">
      <c r="A838" s="87">
        <v>2130237</v>
      </c>
      <c r="B838" s="88" t="s">
        <v>636</v>
      </c>
      <c r="C838" s="40"/>
      <c r="D838" s="40"/>
      <c r="E838" s="25"/>
      <c r="F838" s="90">
        <f t="shared" ref="F838:F901" si="26">IFERROR(E838/C838,0)</f>
        <v>0</v>
      </c>
      <c r="G838" s="90">
        <f t="shared" ref="G838:G901" si="27">IFERROR(E838/D838,0)</f>
        <v>0</v>
      </c>
      <c r="H838" s="25"/>
      <c r="I838" s="80"/>
      <c r="J838" s="80"/>
      <c r="K838" s="80"/>
      <c r="L838" s="80"/>
      <c r="M838" s="80"/>
      <c r="N838" s="80"/>
      <c r="O838" s="80"/>
      <c r="P838" s="80"/>
      <c r="Q838" s="80"/>
      <c r="R838" s="80"/>
      <c r="S838" s="80"/>
      <c r="T838" s="80"/>
    </row>
    <row r="839" ht="15.75" customHeight="1" spans="1:20">
      <c r="A839" s="87">
        <v>2130299</v>
      </c>
      <c r="B839" s="88" t="s">
        <v>668</v>
      </c>
      <c r="C839" s="40">
        <v>648</v>
      </c>
      <c r="D839" s="40">
        <v>141</v>
      </c>
      <c r="E839" s="25">
        <v>0</v>
      </c>
      <c r="F839" s="90">
        <f t="shared" si="26"/>
        <v>0</v>
      </c>
      <c r="G839" s="90">
        <f t="shared" si="27"/>
        <v>0</v>
      </c>
      <c r="H839" s="25">
        <v>0</v>
      </c>
      <c r="I839" s="80"/>
      <c r="J839" s="80"/>
      <c r="K839" s="80"/>
      <c r="L839" s="80"/>
      <c r="M839" s="80"/>
      <c r="N839" s="80"/>
      <c r="O839" s="80"/>
      <c r="P839" s="80"/>
      <c r="Q839" s="80"/>
      <c r="R839" s="80"/>
      <c r="S839" s="80"/>
      <c r="T839" s="80"/>
    </row>
    <row r="840" ht="15.75" customHeight="1" spans="1:20">
      <c r="A840" s="87">
        <v>21303</v>
      </c>
      <c r="B840" s="88" t="s">
        <v>669</v>
      </c>
      <c r="C840" s="36">
        <f>SUM(C841,C842,C843,C844,C845,C846,C847,C848,C849,C850,C851,C852,C853,C854,C855,C856,C857,C858,C859,C860,C861,C862,C863,C864,C865,C866,C867)</f>
        <v>7858</v>
      </c>
      <c r="D840" s="36">
        <f>SUM(D841,D842,D843,D844,D845,D846,D847,D848,D849,D850,D851,D852,D853,D854,D855,D856,D857,D858,D859,D860,D861,D862,D863,D864,D865,D866,D867)</f>
        <v>6273</v>
      </c>
      <c r="E840" s="36">
        <f>SUM(E841,E842,E843,E844,E845,E846,E847,E848,E849,E850,E851,E852,E853,E854,E855,E856,E857,E858,E859,E860,E861,E862,E863,E864,E865,E866,E867)</f>
        <v>8960</v>
      </c>
      <c r="F840" s="90">
        <f t="shared" si="26"/>
        <v>1.14023924662764</v>
      </c>
      <c r="G840" s="90">
        <f t="shared" si="27"/>
        <v>1.42834369520166</v>
      </c>
      <c r="H840" s="24">
        <f>SUM(H841,H842,H843,H844,H845,H846,H847,H848,H849,H850,H851,H852,H853,H854,H855,H856,H857,H858,H859,H860,H861,H862,H863,H864,H865,H866,H867)</f>
        <v>8960</v>
      </c>
      <c r="I840" s="80"/>
      <c r="J840" s="80"/>
      <c r="K840" s="80"/>
      <c r="L840" s="80"/>
      <c r="M840" s="80"/>
      <c r="N840" s="80"/>
      <c r="O840" s="80"/>
      <c r="P840" s="80"/>
      <c r="Q840" s="80"/>
      <c r="R840" s="80"/>
      <c r="S840" s="80"/>
      <c r="T840" s="80"/>
    </row>
    <row r="841" ht="15.75" customHeight="1" spans="1:20">
      <c r="A841" s="87">
        <v>2130301</v>
      </c>
      <c r="B841" s="88" t="s">
        <v>46</v>
      </c>
      <c r="C841" s="40">
        <v>122</v>
      </c>
      <c r="D841" s="40">
        <v>124</v>
      </c>
      <c r="E841" s="40">
        <v>200</v>
      </c>
      <c r="F841" s="90">
        <f t="shared" si="26"/>
        <v>1.63934426229508</v>
      </c>
      <c r="G841" s="90">
        <f t="shared" si="27"/>
        <v>1.61290322580645</v>
      </c>
      <c r="H841" s="25">
        <v>200</v>
      </c>
      <c r="I841" s="80"/>
      <c r="J841" s="80"/>
      <c r="K841" s="80"/>
      <c r="L841" s="80"/>
      <c r="M841" s="80"/>
      <c r="N841" s="80"/>
      <c r="O841" s="80"/>
      <c r="P841" s="80"/>
      <c r="Q841" s="80"/>
      <c r="R841" s="80"/>
      <c r="S841" s="80"/>
      <c r="T841" s="80"/>
    </row>
    <row r="842" ht="15.75" customHeight="1" spans="1:20">
      <c r="A842" s="87">
        <v>2130302</v>
      </c>
      <c r="B842" s="88" t="s">
        <v>47</v>
      </c>
      <c r="C842" s="40"/>
      <c r="D842" s="40"/>
      <c r="E842" s="25"/>
      <c r="F842" s="90">
        <f t="shared" si="26"/>
        <v>0</v>
      </c>
      <c r="G842" s="90">
        <f t="shared" si="27"/>
        <v>0</v>
      </c>
      <c r="H842" s="25"/>
      <c r="I842" s="80"/>
      <c r="J842" s="80"/>
      <c r="K842" s="80"/>
      <c r="L842" s="80"/>
      <c r="M842" s="80"/>
      <c r="N842" s="80"/>
      <c r="O842" s="80"/>
      <c r="P842" s="80"/>
      <c r="Q842" s="80"/>
      <c r="R842" s="80"/>
      <c r="S842" s="80"/>
      <c r="T842" s="80"/>
    </row>
    <row r="843" ht="15.75" customHeight="1" spans="1:20">
      <c r="A843" s="87">
        <v>2130303</v>
      </c>
      <c r="B843" s="88" t="s">
        <v>48</v>
      </c>
      <c r="C843" s="40"/>
      <c r="D843" s="40"/>
      <c r="E843" s="25"/>
      <c r="F843" s="90">
        <f t="shared" si="26"/>
        <v>0</v>
      </c>
      <c r="G843" s="90">
        <f t="shared" si="27"/>
        <v>0</v>
      </c>
      <c r="H843" s="25"/>
      <c r="I843" s="80"/>
      <c r="J843" s="80"/>
      <c r="K843" s="80"/>
      <c r="L843" s="80"/>
      <c r="M843" s="80"/>
      <c r="N843" s="80"/>
      <c r="O843" s="80"/>
      <c r="P843" s="80"/>
      <c r="Q843" s="80"/>
      <c r="R843" s="80"/>
      <c r="S843" s="80"/>
      <c r="T843" s="80"/>
    </row>
    <row r="844" ht="15.75" customHeight="1" spans="1:20">
      <c r="A844" s="87">
        <v>2130304</v>
      </c>
      <c r="B844" s="88" t="s">
        <v>670</v>
      </c>
      <c r="C844" s="40"/>
      <c r="D844" s="40"/>
      <c r="E844" s="25"/>
      <c r="F844" s="90">
        <f t="shared" si="26"/>
        <v>0</v>
      </c>
      <c r="G844" s="90">
        <f t="shared" si="27"/>
        <v>0</v>
      </c>
      <c r="H844" s="25"/>
      <c r="I844" s="80"/>
      <c r="J844" s="80"/>
      <c r="K844" s="80"/>
      <c r="L844" s="80"/>
      <c r="M844" s="80"/>
      <c r="N844" s="80"/>
      <c r="O844" s="80"/>
      <c r="P844" s="80"/>
      <c r="Q844" s="80"/>
      <c r="R844" s="80"/>
      <c r="S844" s="80"/>
      <c r="T844" s="80"/>
    </row>
    <row r="845" ht="15.75" customHeight="1" spans="1:20">
      <c r="A845" s="87">
        <v>2130305</v>
      </c>
      <c r="B845" s="88" t="s">
        <v>671</v>
      </c>
      <c r="C845" s="40">
        <v>5200</v>
      </c>
      <c r="D845" s="40">
        <v>993</v>
      </c>
      <c r="E845" s="25">
        <v>4000</v>
      </c>
      <c r="F845" s="90">
        <f t="shared" si="26"/>
        <v>0.769230769230769</v>
      </c>
      <c r="G845" s="90">
        <f t="shared" si="27"/>
        <v>4.0281973816717</v>
      </c>
      <c r="H845" s="25">
        <v>4000</v>
      </c>
      <c r="I845" s="80"/>
      <c r="J845" s="80"/>
      <c r="K845" s="80"/>
      <c r="L845" s="80"/>
      <c r="M845" s="80"/>
      <c r="N845" s="80"/>
      <c r="O845" s="80"/>
      <c r="P845" s="80"/>
      <c r="Q845" s="80"/>
      <c r="R845" s="80"/>
      <c r="S845" s="80"/>
      <c r="T845" s="80"/>
    </row>
    <row r="846" ht="15.75" customHeight="1" spans="1:20">
      <c r="A846" s="87">
        <v>2130306</v>
      </c>
      <c r="B846" s="88" t="s">
        <v>672</v>
      </c>
      <c r="C846" s="40"/>
      <c r="D846" s="40"/>
      <c r="E846" s="25">
        <v>0</v>
      </c>
      <c r="F846" s="90">
        <f t="shared" si="26"/>
        <v>0</v>
      </c>
      <c r="G846" s="90">
        <f t="shared" si="27"/>
        <v>0</v>
      </c>
      <c r="H846" s="25">
        <v>0</v>
      </c>
      <c r="I846" s="80"/>
      <c r="J846" s="80"/>
      <c r="K846" s="80"/>
      <c r="L846" s="80"/>
      <c r="M846" s="80"/>
      <c r="N846" s="80"/>
      <c r="O846" s="80"/>
      <c r="P846" s="80"/>
      <c r="Q846" s="80"/>
      <c r="R846" s="80"/>
      <c r="S846" s="80"/>
      <c r="T846" s="80"/>
    </row>
    <row r="847" ht="15.75" customHeight="1" spans="1:20">
      <c r="A847" s="87">
        <v>2130307</v>
      </c>
      <c r="B847" s="88" t="s">
        <v>673</v>
      </c>
      <c r="C847" s="40"/>
      <c r="D847" s="40"/>
      <c r="E847" s="25"/>
      <c r="F847" s="90">
        <f t="shared" si="26"/>
        <v>0</v>
      </c>
      <c r="G847" s="90">
        <f t="shared" si="27"/>
        <v>0</v>
      </c>
      <c r="H847" s="25"/>
      <c r="I847" s="80"/>
      <c r="J847" s="80"/>
      <c r="K847" s="80"/>
      <c r="L847" s="80"/>
      <c r="M847" s="80"/>
      <c r="N847" s="80"/>
      <c r="O847" s="80"/>
      <c r="P847" s="80"/>
      <c r="Q847" s="80"/>
      <c r="R847" s="80"/>
      <c r="S847" s="80"/>
      <c r="T847" s="80"/>
    </row>
    <row r="848" ht="15.75" customHeight="1" spans="1:20">
      <c r="A848" s="87">
        <v>2130308</v>
      </c>
      <c r="B848" s="88" t="s">
        <v>674</v>
      </c>
      <c r="C848" s="40"/>
      <c r="D848" s="40"/>
      <c r="E848" s="25"/>
      <c r="F848" s="90">
        <f t="shared" si="26"/>
        <v>0</v>
      </c>
      <c r="G848" s="90">
        <f t="shared" si="27"/>
        <v>0</v>
      </c>
      <c r="H848" s="25"/>
      <c r="I848" s="80"/>
      <c r="J848" s="80"/>
      <c r="K848" s="80"/>
      <c r="L848" s="80"/>
      <c r="M848" s="80"/>
      <c r="N848" s="80"/>
      <c r="O848" s="80"/>
      <c r="P848" s="80"/>
      <c r="Q848" s="80"/>
      <c r="R848" s="80"/>
      <c r="S848" s="80"/>
      <c r="T848" s="80"/>
    </row>
    <row r="849" ht="15.75" customHeight="1" spans="1:20">
      <c r="A849" s="87">
        <v>2130309</v>
      </c>
      <c r="B849" s="88" t="s">
        <v>675</v>
      </c>
      <c r="C849" s="40"/>
      <c r="D849" s="40"/>
      <c r="E849" s="25"/>
      <c r="F849" s="90">
        <f t="shared" si="26"/>
        <v>0</v>
      </c>
      <c r="G849" s="90">
        <f t="shared" si="27"/>
        <v>0</v>
      </c>
      <c r="H849" s="25"/>
      <c r="I849" s="80"/>
      <c r="J849" s="80"/>
      <c r="K849" s="80"/>
      <c r="L849" s="80"/>
      <c r="M849" s="80"/>
      <c r="N849" s="80"/>
      <c r="O849" s="80"/>
      <c r="P849" s="80"/>
      <c r="Q849" s="80"/>
      <c r="R849" s="80"/>
      <c r="S849" s="80"/>
      <c r="T849" s="80"/>
    </row>
    <row r="850" ht="15.75" customHeight="1" spans="1:20">
      <c r="A850" s="87">
        <v>2130310</v>
      </c>
      <c r="B850" s="88" t="s">
        <v>676</v>
      </c>
      <c r="C850" s="40"/>
      <c r="D850" s="40">
        <v>1057</v>
      </c>
      <c r="E850" s="25">
        <v>1130</v>
      </c>
      <c r="F850" s="90">
        <f t="shared" si="26"/>
        <v>0</v>
      </c>
      <c r="G850" s="90">
        <f t="shared" si="27"/>
        <v>1.06906338694418</v>
      </c>
      <c r="H850" s="25">
        <v>1130</v>
      </c>
      <c r="I850" s="80"/>
      <c r="J850" s="80"/>
      <c r="K850" s="80"/>
      <c r="L850" s="80"/>
      <c r="M850" s="80"/>
      <c r="N850" s="80"/>
      <c r="O850" s="80"/>
      <c r="P850" s="80"/>
      <c r="Q850" s="80"/>
      <c r="R850" s="80"/>
      <c r="S850" s="80"/>
      <c r="T850" s="80"/>
    </row>
    <row r="851" ht="15.75" customHeight="1" spans="1:20">
      <c r="A851" s="87">
        <v>2130311</v>
      </c>
      <c r="B851" s="88" t="s">
        <v>677</v>
      </c>
      <c r="C851" s="40"/>
      <c r="D851" s="40"/>
      <c r="E851" s="25">
        <v>0</v>
      </c>
      <c r="F851" s="90">
        <f t="shared" si="26"/>
        <v>0</v>
      </c>
      <c r="G851" s="90">
        <f t="shared" si="27"/>
        <v>0</v>
      </c>
      <c r="H851" s="25">
        <v>0</v>
      </c>
      <c r="I851" s="80"/>
      <c r="J851" s="80"/>
      <c r="K851" s="80"/>
      <c r="L851" s="80"/>
      <c r="M851" s="80"/>
      <c r="N851" s="80"/>
      <c r="O851" s="80"/>
      <c r="P851" s="80"/>
      <c r="Q851" s="80"/>
      <c r="R851" s="80"/>
      <c r="S851" s="80"/>
      <c r="T851" s="80"/>
    </row>
    <row r="852" ht="15.75" customHeight="1" spans="1:20">
      <c r="A852" s="87">
        <v>2130312</v>
      </c>
      <c r="B852" s="88" t="s">
        <v>678</v>
      </c>
      <c r="C852" s="40"/>
      <c r="D852" s="40"/>
      <c r="E852" s="25"/>
      <c r="F852" s="90">
        <f t="shared" si="26"/>
        <v>0</v>
      </c>
      <c r="G852" s="90">
        <f t="shared" si="27"/>
        <v>0</v>
      </c>
      <c r="H852" s="25"/>
      <c r="I852" s="80"/>
      <c r="J852" s="80"/>
      <c r="K852" s="80"/>
      <c r="L852" s="80"/>
      <c r="M852" s="80"/>
      <c r="N852" s="80"/>
      <c r="O852" s="80"/>
      <c r="P852" s="80"/>
      <c r="Q852" s="80"/>
      <c r="R852" s="80"/>
      <c r="S852" s="80"/>
      <c r="T852" s="80"/>
    </row>
    <row r="853" ht="15.75" customHeight="1" spans="1:20">
      <c r="A853" s="87">
        <v>2130313</v>
      </c>
      <c r="B853" s="88" t="s">
        <v>679</v>
      </c>
      <c r="C853" s="40"/>
      <c r="D853" s="40"/>
      <c r="E853" s="25"/>
      <c r="F853" s="90">
        <f t="shared" si="26"/>
        <v>0</v>
      </c>
      <c r="G853" s="90">
        <f t="shared" si="27"/>
        <v>0</v>
      </c>
      <c r="H853" s="25"/>
      <c r="I853" s="80"/>
      <c r="J853" s="80"/>
      <c r="K853" s="80"/>
      <c r="L853" s="80"/>
      <c r="M853" s="80"/>
      <c r="N853" s="80"/>
      <c r="O853" s="80"/>
      <c r="P853" s="80"/>
      <c r="Q853" s="80"/>
      <c r="R853" s="80"/>
      <c r="S853" s="80"/>
      <c r="T853" s="80"/>
    </row>
    <row r="854" ht="15.75" customHeight="1" spans="1:20">
      <c r="A854" s="87">
        <v>2130314</v>
      </c>
      <c r="B854" s="88" t="s">
        <v>680</v>
      </c>
      <c r="C854" s="40">
        <v>40</v>
      </c>
      <c r="D854" s="40">
        <v>799</v>
      </c>
      <c r="E854" s="25">
        <v>800</v>
      </c>
      <c r="F854" s="90">
        <f t="shared" si="26"/>
        <v>20</v>
      </c>
      <c r="G854" s="90">
        <f t="shared" si="27"/>
        <v>1.00125156445557</v>
      </c>
      <c r="H854" s="25">
        <v>800</v>
      </c>
      <c r="I854" s="80"/>
      <c r="J854" s="80"/>
      <c r="K854" s="80"/>
      <c r="L854" s="80"/>
      <c r="M854" s="80"/>
      <c r="N854" s="80"/>
      <c r="O854" s="80"/>
      <c r="P854" s="80"/>
      <c r="Q854" s="80"/>
      <c r="R854" s="80"/>
      <c r="S854" s="80"/>
      <c r="T854" s="80"/>
    </row>
    <row r="855" ht="15.75" customHeight="1" spans="1:20">
      <c r="A855" s="87">
        <v>2130315</v>
      </c>
      <c r="B855" s="88" t="s">
        <v>681</v>
      </c>
      <c r="C855" s="40"/>
      <c r="D855" s="40"/>
      <c r="E855" s="25"/>
      <c r="F855" s="90">
        <f t="shared" si="26"/>
        <v>0</v>
      </c>
      <c r="G855" s="90">
        <f t="shared" si="27"/>
        <v>0</v>
      </c>
      <c r="H855" s="25"/>
      <c r="I855" s="80"/>
      <c r="J855" s="80"/>
      <c r="K855" s="80"/>
      <c r="L855" s="80"/>
      <c r="M855" s="80"/>
      <c r="N855" s="80"/>
      <c r="O855" s="80"/>
      <c r="P855" s="80"/>
      <c r="Q855" s="80"/>
      <c r="R855" s="80"/>
      <c r="S855" s="80"/>
      <c r="T855" s="80"/>
    </row>
    <row r="856" ht="15.75" customHeight="1" spans="1:20">
      <c r="A856" s="87">
        <v>2130316</v>
      </c>
      <c r="B856" s="88" t="s">
        <v>682</v>
      </c>
      <c r="C856" s="40"/>
      <c r="D856" s="40">
        <v>40</v>
      </c>
      <c r="E856" s="25">
        <v>0</v>
      </c>
      <c r="F856" s="90">
        <f t="shared" si="26"/>
        <v>0</v>
      </c>
      <c r="G856" s="90">
        <f t="shared" si="27"/>
        <v>0</v>
      </c>
      <c r="H856" s="25">
        <v>0</v>
      </c>
      <c r="I856" s="80"/>
      <c r="J856" s="80"/>
      <c r="K856" s="80"/>
      <c r="L856" s="80"/>
      <c r="M856" s="80"/>
      <c r="N856" s="80"/>
      <c r="O856" s="80"/>
      <c r="P856" s="80"/>
      <c r="Q856" s="80"/>
      <c r="R856" s="80"/>
      <c r="S856" s="80"/>
      <c r="T856" s="80"/>
    </row>
    <row r="857" ht="15.75" customHeight="1" spans="1:20">
      <c r="A857" s="87">
        <v>2130317</v>
      </c>
      <c r="B857" s="88" t="s">
        <v>683</v>
      </c>
      <c r="C857" s="40">
        <v>1086</v>
      </c>
      <c r="D857" s="40">
        <v>1025</v>
      </c>
      <c r="E857" s="25">
        <v>790</v>
      </c>
      <c r="F857" s="90">
        <f t="shared" si="26"/>
        <v>0.72744014732965</v>
      </c>
      <c r="G857" s="90">
        <f t="shared" si="27"/>
        <v>0.770731707317073</v>
      </c>
      <c r="H857" s="25">
        <v>790</v>
      </c>
      <c r="I857" s="80"/>
      <c r="J857" s="80"/>
      <c r="K857" s="80"/>
      <c r="L857" s="80"/>
      <c r="M857" s="80"/>
      <c r="N857" s="80"/>
      <c r="O857" s="80"/>
      <c r="P857" s="80"/>
      <c r="Q857" s="80"/>
      <c r="R857" s="80"/>
      <c r="S857" s="80"/>
      <c r="T857" s="80"/>
    </row>
    <row r="858" ht="15.75" customHeight="1" spans="1:20">
      <c r="A858" s="87">
        <v>2130318</v>
      </c>
      <c r="B858" s="88" t="s">
        <v>684</v>
      </c>
      <c r="C858" s="40"/>
      <c r="D858" s="40"/>
      <c r="E858" s="25"/>
      <c r="F858" s="90">
        <f t="shared" si="26"/>
        <v>0</v>
      </c>
      <c r="G858" s="90">
        <f t="shared" si="27"/>
        <v>0</v>
      </c>
      <c r="H858" s="25"/>
      <c r="I858" s="80"/>
      <c r="J858" s="80"/>
      <c r="K858" s="80"/>
      <c r="L858" s="80"/>
      <c r="M858" s="80"/>
      <c r="N858" s="80"/>
      <c r="O858" s="80"/>
      <c r="P858" s="80"/>
      <c r="Q858" s="80"/>
      <c r="R858" s="80"/>
      <c r="S858" s="80"/>
      <c r="T858" s="80"/>
    </row>
    <row r="859" ht="15.75" customHeight="1" spans="1:20">
      <c r="A859" s="87">
        <v>2130319</v>
      </c>
      <c r="B859" s="88" t="s">
        <v>685</v>
      </c>
      <c r="C859" s="40"/>
      <c r="D859" s="40">
        <v>249</v>
      </c>
      <c r="E859" s="25">
        <v>200</v>
      </c>
      <c r="F859" s="90">
        <f t="shared" si="26"/>
        <v>0</v>
      </c>
      <c r="G859" s="90">
        <f t="shared" si="27"/>
        <v>0.803212851405622</v>
      </c>
      <c r="H859" s="25">
        <v>200</v>
      </c>
      <c r="I859" s="80"/>
      <c r="J859" s="80"/>
      <c r="K859" s="80"/>
      <c r="L859" s="80"/>
      <c r="M859" s="80"/>
      <c r="N859" s="80"/>
      <c r="O859" s="80"/>
      <c r="P859" s="80"/>
      <c r="Q859" s="80"/>
      <c r="R859" s="80"/>
      <c r="S859" s="80"/>
      <c r="T859" s="80"/>
    </row>
    <row r="860" ht="15.75" customHeight="1" spans="1:20">
      <c r="A860" s="87">
        <v>2130321</v>
      </c>
      <c r="B860" s="88" t="s">
        <v>686</v>
      </c>
      <c r="C860" s="40"/>
      <c r="D860" s="40">
        <v>726</v>
      </c>
      <c r="E860" s="25">
        <v>800</v>
      </c>
      <c r="F860" s="90">
        <f t="shared" si="26"/>
        <v>0</v>
      </c>
      <c r="G860" s="90">
        <f t="shared" si="27"/>
        <v>1.10192837465565</v>
      </c>
      <c r="H860" s="25">
        <v>800</v>
      </c>
      <c r="I860" s="80"/>
      <c r="J860" s="80"/>
      <c r="K860" s="80"/>
      <c r="L860" s="80"/>
      <c r="M860" s="80"/>
      <c r="N860" s="80"/>
      <c r="O860" s="80"/>
      <c r="P860" s="80"/>
      <c r="Q860" s="80"/>
      <c r="R860" s="80"/>
      <c r="S860" s="80"/>
      <c r="T860" s="80"/>
    </row>
    <row r="861" ht="15.75" customHeight="1" spans="1:20">
      <c r="A861" s="87">
        <v>2130322</v>
      </c>
      <c r="B861" s="88" t="s">
        <v>687</v>
      </c>
      <c r="C861" s="40"/>
      <c r="D861" s="40"/>
      <c r="E861" s="25"/>
      <c r="F861" s="90">
        <f t="shared" si="26"/>
        <v>0</v>
      </c>
      <c r="G861" s="90">
        <f t="shared" si="27"/>
        <v>0</v>
      </c>
      <c r="H861" s="25"/>
      <c r="I861" s="80"/>
      <c r="J861" s="80"/>
      <c r="K861" s="80"/>
      <c r="L861" s="80"/>
      <c r="M861" s="80"/>
      <c r="N861" s="80"/>
      <c r="O861" s="80"/>
      <c r="P861" s="80"/>
      <c r="Q861" s="80"/>
      <c r="R861" s="80"/>
      <c r="S861" s="80"/>
      <c r="T861" s="80"/>
    </row>
    <row r="862" ht="15.75" customHeight="1" spans="1:20">
      <c r="A862" s="87">
        <v>2130333</v>
      </c>
      <c r="B862" s="88" t="s">
        <v>663</v>
      </c>
      <c r="C862" s="40"/>
      <c r="D862" s="40"/>
      <c r="E862" s="25"/>
      <c r="F862" s="90">
        <f t="shared" si="26"/>
        <v>0</v>
      </c>
      <c r="G862" s="90">
        <f t="shared" si="27"/>
        <v>0</v>
      </c>
      <c r="H862" s="25"/>
      <c r="I862" s="80"/>
      <c r="J862" s="80"/>
      <c r="K862" s="80"/>
      <c r="L862" s="80"/>
      <c r="M862" s="80"/>
      <c r="N862" s="80"/>
      <c r="O862" s="80"/>
      <c r="P862" s="80"/>
      <c r="Q862" s="80"/>
      <c r="R862" s="80"/>
      <c r="S862" s="80"/>
      <c r="T862" s="80"/>
    </row>
    <row r="863" ht="15.75" customHeight="1" spans="1:20">
      <c r="A863" s="87">
        <v>2130334</v>
      </c>
      <c r="B863" s="88" t="s">
        <v>688</v>
      </c>
      <c r="C863" s="40"/>
      <c r="D863" s="40"/>
      <c r="E863" s="25"/>
      <c r="F863" s="90">
        <f t="shared" si="26"/>
        <v>0</v>
      </c>
      <c r="G863" s="90">
        <f t="shared" si="27"/>
        <v>0</v>
      </c>
      <c r="H863" s="25"/>
      <c r="I863" s="80"/>
      <c r="J863" s="80"/>
      <c r="K863" s="80"/>
      <c r="L863" s="80"/>
      <c r="M863" s="80"/>
      <c r="N863" s="80"/>
      <c r="O863" s="80"/>
      <c r="P863" s="80"/>
      <c r="Q863" s="80"/>
      <c r="R863" s="80"/>
      <c r="S863" s="80"/>
      <c r="T863" s="80"/>
    </row>
    <row r="864" ht="15.75" customHeight="1" spans="1:20">
      <c r="A864" s="87">
        <v>2130335</v>
      </c>
      <c r="B864" s="88" t="s">
        <v>689</v>
      </c>
      <c r="C864" s="40"/>
      <c r="D864" s="40">
        <v>156</v>
      </c>
      <c r="E864" s="25">
        <v>0</v>
      </c>
      <c r="F864" s="90">
        <f t="shared" si="26"/>
        <v>0</v>
      </c>
      <c r="G864" s="90">
        <f t="shared" si="27"/>
        <v>0</v>
      </c>
      <c r="H864" s="25">
        <v>0</v>
      </c>
      <c r="I864" s="80"/>
      <c r="J864" s="80"/>
      <c r="K864" s="80"/>
      <c r="L864" s="80"/>
      <c r="M864" s="80"/>
      <c r="N864" s="80"/>
      <c r="O864" s="80"/>
      <c r="P864" s="80"/>
      <c r="Q864" s="80"/>
      <c r="R864" s="80"/>
      <c r="S864" s="80"/>
      <c r="T864" s="80"/>
    </row>
    <row r="865" ht="15.75" customHeight="1" spans="1:20">
      <c r="A865" s="87">
        <v>2130336</v>
      </c>
      <c r="B865" s="88" t="s">
        <v>690</v>
      </c>
      <c r="C865" s="40"/>
      <c r="D865" s="40"/>
      <c r="E865" s="25"/>
      <c r="F865" s="90">
        <f t="shared" si="26"/>
        <v>0</v>
      </c>
      <c r="G865" s="90">
        <f t="shared" si="27"/>
        <v>0</v>
      </c>
      <c r="H865" s="25"/>
      <c r="I865" s="80"/>
      <c r="J865" s="80"/>
      <c r="K865" s="80"/>
      <c r="L865" s="80"/>
      <c r="M865" s="80"/>
      <c r="N865" s="80"/>
      <c r="O865" s="80"/>
      <c r="P865" s="80"/>
      <c r="Q865" s="80"/>
      <c r="R865" s="80"/>
      <c r="S865" s="80"/>
      <c r="T865" s="80"/>
    </row>
    <row r="866" ht="15.75" customHeight="1" spans="1:20">
      <c r="A866" s="87">
        <v>2130337</v>
      </c>
      <c r="B866" s="88" t="s">
        <v>691</v>
      </c>
      <c r="C866" s="40"/>
      <c r="D866" s="40"/>
      <c r="E866" s="25"/>
      <c r="F866" s="90">
        <f t="shared" si="26"/>
        <v>0</v>
      </c>
      <c r="G866" s="90">
        <f t="shared" si="27"/>
        <v>0</v>
      </c>
      <c r="H866" s="25"/>
      <c r="I866" s="80"/>
      <c r="J866" s="80"/>
      <c r="K866" s="80"/>
      <c r="L866" s="80"/>
      <c r="M866" s="80"/>
      <c r="N866" s="80"/>
      <c r="O866" s="80"/>
      <c r="P866" s="80"/>
      <c r="Q866" s="80"/>
      <c r="R866" s="80"/>
      <c r="S866" s="80"/>
      <c r="T866" s="80"/>
    </row>
    <row r="867" ht="15.75" customHeight="1" spans="1:20">
      <c r="A867" s="87">
        <v>2130399</v>
      </c>
      <c r="B867" s="88" t="s">
        <v>692</v>
      </c>
      <c r="C867" s="40">
        <v>1410</v>
      </c>
      <c r="D867" s="40">
        <v>1104</v>
      </c>
      <c r="E867" s="25">
        <v>1040</v>
      </c>
      <c r="F867" s="90">
        <f t="shared" si="26"/>
        <v>0.737588652482269</v>
      </c>
      <c r="G867" s="90">
        <f t="shared" si="27"/>
        <v>0.942028985507246</v>
      </c>
      <c r="H867" s="25">
        <v>1040</v>
      </c>
      <c r="I867" s="80"/>
      <c r="J867" s="80"/>
      <c r="K867" s="80"/>
      <c r="L867" s="80"/>
      <c r="M867" s="80"/>
      <c r="N867" s="80"/>
      <c r="O867" s="80"/>
      <c r="P867" s="80"/>
      <c r="Q867" s="80"/>
      <c r="R867" s="80"/>
      <c r="S867" s="80"/>
      <c r="T867" s="80"/>
    </row>
    <row r="868" ht="15.75" customHeight="1" spans="1:20">
      <c r="A868" s="87">
        <v>21305</v>
      </c>
      <c r="B868" s="88" t="s">
        <v>693</v>
      </c>
      <c r="C868" s="36">
        <f>SUM(C869,C870,C871,C872,C873,C874,C875,C876,C877,C878)</f>
        <v>1106</v>
      </c>
      <c r="D868" s="36">
        <f>SUM(D869,D870,D871,D872,D873,D874,D875,D876,D877,D878)</f>
        <v>8608</v>
      </c>
      <c r="E868" s="36">
        <f>SUM(E869,E870,E871,E872,E873,E874,E875,E876,E877,E878)</f>
        <v>4215</v>
      </c>
      <c r="F868" s="90">
        <f t="shared" si="26"/>
        <v>3.81103074141049</v>
      </c>
      <c r="G868" s="90">
        <f t="shared" si="27"/>
        <v>0.489660780669145</v>
      </c>
      <c r="H868" s="24">
        <f>SUM(H869,H870,H871,H872,H873,H874,H875,H876,H877,H878)</f>
        <v>4215</v>
      </c>
      <c r="I868" s="80"/>
      <c r="J868" s="80"/>
      <c r="K868" s="80"/>
      <c r="L868" s="80"/>
      <c r="M868" s="80"/>
      <c r="N868" s="80"/>
      <c r="O868" s="80"/>
      <c r="P868" s="80"/>
      <c r="Q868" s="80"/>
      <c r="R868" s="80"/>
      <c r="S868" s="80"/>
      <c r="T868" s="80"/>
    </row>
    <row r="869" ht="15.75" customHeight="1" spans="1:20">
      <c r="A869" s="87">
        <v>2130501</v>
      </c>
      <c r="B869" s="88" t="s">
        <v>46</v>
      </c>
      <c r="C869" s="40"/>
      <c r="D869" s="40"/>
      <c r="E869" s="40"/>
      <c r="F869" s="90">
        <f t="shared" si="26"/>
        <v>0</v>
      </c>
      <c r="G869" s="90">
        <f t="shared" si="27"/>
        <v>0</v>
      </c>
      <c r="H869" s="25"/>
      <c r="I869" s="80"/>
      <c r="J869" s="80"/>
      <c r="K869" s="80"/>
      <c r="L869" s="80"/>
      <c r="M869" s="80"/>
      <c r="N869" s="80"/>
      <c r="O869" s="80"/>
      <c r="P869" s="80"/>
      <c r="Q869" s="80"/>
      <c r="R869" s="80"/>
      <c r="S869" s="80"/>
      <c r="T869" s="80"/>
    </row>
    <row r="870" ht="15.75" customHeight="1" spans="1:20">
      <c r="A870" s="87">
        <v>2130502</v>
      </c>
      <c r="B870" s="88" t="s">
        <v>47</v>
      </c>
      <c r="C870" s="40"/>
      <c r="D870" s="40"/>
      <c r="E870" s="25"/>
      <c r="F870" s="90">
        <f t="shared" si="26"/>
        <v>0</v>
      </c>
      <c r="G870" s="90">
        <f t="shared" si="27"/>
        <v>0</v>
      </c>
      <c r="H870" s="25"/>
      <c r="I870" s="80"/>
      <c r="J870" s="80"/>
      <c r="K870" s="80"/>
      <c r="L870" s="80"/>
      <c r="M870" s="80"/>
      <c r="N870" s="80"/>
      <c r="O870" s="80"/>
      <c r="P870" s="80"/>
      <c r="Q870" s="80"/>
      <c r="R870" s="80"/>
      <c r="S870" s="80"/>
      <c r="T870" s="80"/>
    </row>
    <row r="871" ht="15.75" customHeight="1" spans="1:20">
      <c r="A871" s="87">
        <v>2130503</v>
      </c>
      <c r="B871" s="88" t="s">
        <v>48</v>
      </c>
      <c r="C871" s="40"/>
      <c r="D871" s="40"/>
      <c r="E871" s="25"/>
      <c r="F871" s="90">
        <f t="shared" si="26"/>
        <v>0</v>
      </c>
      <c r="G871" s="90">
        <f t="shared" si="27"/>
        <v>0</v>
      </c>
      <c r="H871" s="25"/>
      <c r="I871" s="80"/>
      <c r="J871" s="80"/>
      <c r="K871" s="80"/>
      <c r="L871" s="80"/>
      <c r="M871" s="80"/>
      <c r="N871" s="80"/>
      <c r="O871" s="80"/>
      <c r="P871" s="80"/>
      <c r="Q871" s="80"/>
      <c r="R871" s="80"/>
      <c r="S871" s="80"/>
      <c r="T871" s="80"/>
    </row>
    <row r="872" ht="15.75" customHeight="1" spans="1:20">
      <c r="A872" s="87">
        <v>2130504</v>
      </c>
      <c r="B872" s="88" t="s">
        <v>694</v>
      </c>
      <c r="C872" s="40"/>
      <c r="D872" s="40"/>
      <c r="E872" s="25"/>
      <c r="F872" s="90">
        <f t="shared" si="26"/>
        <v>0</v>
      </c>
      <c r="G872" s="90">
        <f t="shared" si="27"/>
        <v>0</v>
      </c>
      <c r="H872" s="25"/>
      <c r="I872" s="80"/>
      <c r="J872" s="80"/>
      <c r="K872" s="80"/>
      <c r="L872" s="80"/>
      <c r="M872" s="80"/>
      <c r="N872" s="80"/>
      <c r="O872" s="80"/>
      <c r="P872" s="80"/>
      <c r="Q872" s="80"/>
      <c r="R872" s="80"/>
      <c r="S872" s="80"/>
      <c r="T872" s="80"/>
    </row>
    <row r="873" ht="15.75" customHeight="1" spans="1:20">
      <c r="A873" s="87">
        <v>2130505</v>
      </c>
      <c r="B873" s="88" t="s">
        <v>695</v>
      </c>
      <c r="C873" s="40"/>
      <c r="D873" s="40"/>
      <c r="E873" s="25">
        <v>0</v>
      </c>
      <c r="F873" s="90">
        <f t="shared" si="26"/>
        <v>0</v>
      </c>
      <c r="G873" s="90">
        <f t="shared" si="27"/>
        <v>0</v>
      </c>
      <c r="H873" s="25">
        <v>0</v>
      </c>
      <c r="I873" s="80"/>
      <c r="J873" s="80"/>
      <c r="K873" s="80"/>
      <c r="L873" s="80"/>
      <c r="M873" s="80"/>
      <c r="N873" s="80"/>
      <c r="O873" s="80"/>
      <c r="P873" s="80"/>
      <c r="Q873" s="80"/>
      <c r="R873" s="80"/>
      <c r="S873" s="80"/>
      <c r="T873" s="80"/>
    </row>
    <row r="874" ht="15.75" customHeight="1" spans="1:20">
      <c r="A874" s="87">
        <v>2130506</v>
      </c>
      <c r="B874" s="88" t="s">
        <v>696</v>
      </c>
      <c r="C874" s="40"/>
      <c r="D874" s="40"/>
      <c r="E874" s="25"/>
      <c r="F874" s="90">
        <f t="shared" si="26"/>
        <v>0</v>
      </c>
      <c r="G874" s="90">
        <f t="shared" si="27"/>
        <v>0</v>
      </c>
      <c r="H874" s="25"/>
      <c r="I874" s="80"/>
      <c r="J874" s="80"/>
      <c r="K874" s="80"/>
      <c r="L874" s="80"/>
      <c r="M874" s="80"/>
      <c r="N874" s="80"/>
      <c r="O874" s="80"/>
      <c r="P874" s="80"/>
      <c r="Q874" s="80"/>
      <c r="R874" s="80"/>
      <c r="S874" s="80"/>
      <c r="T874" s="80"/>
    </row>
    <row r="875" ht="15.75" customHeight="1" spans="1:20">
      <c r="A875" s="87">
        <v>2130507</v>
      </c>
      <c r="B875" s="88" t="s">
        <v>697</v>
      </c>
      <c r="C875" s="40">
        <v>85</v>
      </c>
      <c r="D875" s="40">
        <v>3</v>
      </c>
      <c r="E875" s="25">
        <v>0</v>
      </c>
      <c r="F875" s="90">
        <f t="shared" si="26"/>
        <v>0</v>
      </c>
      <c r="G875" s="90">
        <f t="shared" si="27"/>
        <v>0</v>
      </c>
      <c r="H875" s="25">
        <v>0</v>
      </c>
      <c r="I875" s="80"/>
      <c r="J875" s="80"/>
      <c r="K875" s="80"/>
      <c r="L875" s="80"/>
      <c r="M875" s="80"/>
      <c r="N875" s="80"/>
      <c r="O875" s="80"/>
      <c r="P875" s="80"/>
      <c r="Q875" s="80"/>
      <c r="R875" s="80"/>
      <c r="S875" s="80"/>
      <c r="T875" s="80"/>
    </row>
    <row r="876" ht="15.75" customHeight="1" spans="1:20">
      <c r="A876" s="87">
        <v>2130508</v>
      </c>
      <c r="B876" s="88" t="s">
        <v>698</v>
      </c>
      <c r="C876" s="40"/>
      <c r="D876" s="40"/>
      <c r="E876" s="25"/>
      <c r="F876" s="90">
        <f t="shared" si="26"/>
        <v>0</v>
      </c>
      <c r="G876" s="90">
        <f t="shared" si="27"/>
        <v>0</v>
      </c>
      <c r="H876" s="25"/>
      <c r="I876" s="80"/>
      <c r="J876" s="80"/>
      <c r="K876" s="80"/>
      <c r="L876" s="80"/>
      <c r="M876" s="80"/>
      <c r="N876" s="80"/>
      <c r="O876" s="80"/>
      <c r="P876" s="80"/>
      <c r="Q876" s="80"/>
      <c r="R876" s="80"/>
      <c r="S876" s="80"/>
      <c r="T876" s="80"/>
    </row>
    <row r="877" ht="15.75" customHeight="1" spans="1:20">
      <c r="A877" s="87">
        <v>2130550</v>
      </c>
      <c r="B877" s="88" t="s">
        <v>55</v>
      </c>
      <c r="C877" s="40"/>
      <c r="D877" s="40"/>
      <c r="E877" s="25"/>
      <c r="F877" s="90">
        <f t="shared" si="26"/>
        <v>0</v>
      </c>
      <c r="G877" s="90">
        <f t="shared" si="27"/>
        <v>0</v>
      </c>
      <c r="H877" s="25"/>
      <c r="I877" s="80"/>
      <c r="J877" s="80"/>
      <c r="K877" s="80"/>
      <c r="L877" s="80"/>
      <c r="M877" s="80"/>
      <c r="N877" s="80"/>
      <c r="O877" s="80"/>
      <c r="P877" s="80"/>
      <c r="Q877" s="80"/>
      <c r="R877" s="80"/>
      <c r="S877" s="80"/>
      <c r="T877" s="80"/>
    </row>
    <row r="878" ht="15.75" customHeight="1" spans="1:20">
      <c r="A878" s="87">
        <v>2130599</v>
      </c>
      <c r="B878" s="88" t="s">
        <v>699</v>
      </c>
      <c r="C878" s="40">
        <v>1021</v>
      </c>
      <c r="D878" s="40">
        <v>8605</v>
      </c>
      <c r="E878" s="25">
        <v>4215</v>
      </c>
      <c r="F878" s="90">
        <f t="shared" si="26"/>
        <v>4.128305582762</v>
      </c>
      <c r="G878" s="90">
        <f t="shared" si="27"/>
        <v>0.489831493317838</v>
      </c>
      <c r="H878" s="25">
        <v>4215</v>
      </c>
      <c r="I878" s="80"/>
      <c r="J878" s="80"/>
      <c r="K878" s="80"/>
      <c r="L878" s="80"/>
      <c r="M878" s="80"/>
      <c r="N878" s="80"/>
      <c r="O878" s="80"/>
      <c r="P878" s="80"/>
      <c r="Q878" s="80"/>
      <c r="R878" s="80"/>
      <c r="S878" s="80"/>
      <c r="T878" s="80"/>
    </row>
    <row r="879" ht="15.75" customHeight="1" spans="1:20">
      <c r="A879" s="87">
        <v>21307</v>
      </c>
      <c r="B879" s="88" t="s">
        <v>700</v>
      </c>
      <c r="C879" s="36">
        <f>SUM(C880,C881,C882,C883,C884,C885)</f>
        <v>6375</v>
      </c>
      <c r="D879" s="36">
        <f>SUM(D880,D881,D882,D883,D884,D885)</f>
        <v>12957</v>
      </c>
      <c r="E879" s="36">
        <f>SUM(E880,E881,E882,E883,E884,E885)</f>
        <v>18200</v>
      </c>
      <c r="F879" s="90">
        <f t="shared" si="26"/>
        <v>2.85490196078431</v>
      </c>
      <c r="G879" s="90">
        <f t="shared" si="27"/>
        <v>1.40464613722312</v>
      </c>
      <c r="H879" s="24">
        <f>SUM(H880,H881,H882,H883,H884,H885)</f>
        <v>18200</v>
      </c>
      <c r="I879" s="80"/>
      <c r="J879" s="80"/>
      <c r="K879" s="80"/>
      <c r="L879" s="80"/>
      <c r="M879" s="80"/>
      <c r="N879" s="80"/>
      <c r="O879" s="80"/>
      <c r="P879" s="80"/>
      <c r="Q879" s="80"/>
      <c r="R879" s="80"/>
      <c r="S879" s="80"/>
      <c r="T879" s="80"/>
    </row>
    <row r="880" ht="15.75" customHeight="1" spans="1:20">
      <c r="A880" s="87">
        <v>2130701</v>
      </c>
      <c r="B880" s="88" t="s">
        <v>701</v>
      </c>
      <c r="C880" s="40">
        <v>1620</v>
      </c>
      <c r="D880" s="40">
        <v>3303</v>
      </c>
      <c r="E880" s="40">
        <v>12000</v>
      </c>
      <c r="F880" s="90">
        <f t="shared" si="26"/>
        <v>7.40740740740741</v>
      </c>
      <c r="G880" s="90">
        <f t="shared" si="27"/>
        <v>3.6330608537693</v>
      </c>
      <c r="H880" s="25">
        <v>12000</v>
      </c>
      <c r="I880" s="80"/>
      <c r="J880" s="80"/>
      <c r="K880" s="80"/>
      <c r="L880" s="80"/>
      <c r="M880" s="80"/>
      <c r="N880" s="80"/>
      <c r="O880" s="80"/>
      <c r="P880" s="80"/>
      <c r="Q880" s="80"/>
      <c r="R880" s="80"/>
      <c r="S880" s="80"/>
      <c r="T880" s="80"/>
    </row>
    <row r="881" ht="15.75" customHeight="1" spans="1:20">
      <c r="A881" s="87">
        <v>2130704</v>
      </c>
      <c r="B881" s="88" t="s">
        <v>702</v>
      </c>
      <c r="C881" s="40"/>
      <c r="D881" s="40"/>
      <c r="E881" s="25"/>
      <c r="F881" s="90">
        <f t="shared" si="26"/>
        <v>0</v>
      </c>
      <c r="G881" s="90">
        <f t="shared" si="27"/>
        <v>0</v>
      </c>
      <c r="H881" s="25"/>
      <c r="I881" s="80"/>
      <c r="J881" s="80"/>
      <c r="K881" s="80"/>
      <c r="L881" s="80"/>
      <c r="M881" s="80"/>
      <c r="N881" s="80"/>
      <c r="O881" s="80"/>
      <c r="P881" s="80"/>
      <c r="Q881" s="80"/>
      <c r="R881" s="80"/>
      <c r="S881" s="80"/>
      <c r="T881" s="80"/>
    </row>
    <row r="882" ht="15.75" customHeight="1" spans="1:20">
      <c r="A882" s="87">
        <v>2130705</v>
      </c>
      <c r="B882" s="88" t="s">
        <v>703</v>
      </c>
      <c r="C882" s="40">
        <v>4382</v>
      </c>
      <c r="D882" s="40">
        <v>4851</v>
      </c>
      <c r="E882" s="25">
        <v>4000</v>
      </c>
      <c r="F882" s="90">
        <f t="shared" si="26"/>
        <v>0.912825193975354</v>
      </c>
      <c r="G882" s="90">
        <f t="shared" si="27"/>
        <v>0.824572253143682</v>
      </c>
      <c r="H882" s="25">
        <v>4000</v>
      </c>
      <c r="I882" s="80"/>
      <c r="J882" s="80"/>
      <c r="K882" s="80"/>
      <c r="L882" s="80"/>
      <c r="M882" s="80"/>
      <c r="N882" s="80"/>
      <c r="O882" s="80"/>
      <c r="P882" s="80"/>
      <c r="Q882" s="80"/>
      <c r="R882" s="80"/>
      <c r="S882" s="80"/>
      <c r="T882" s="80"/>
    </row>
    <row r="883" ht="15.75" customHeight="1" spans="1:20">
      <c r="A883" s="87">
        <v>2130706</v>
      </c>
      <c r="B883" s="88" t="s">
        <v>704</v>
      </c>
      <c r="C883" s="40"/>
      <c r="D883" s="40">
        <v>1382</v>
      </c>
      <c r="E883" s="25"/>
      <c r="F883" s="90">
        <f t="shared" si="26"/>
        <v>0</v>
      </c>
      <c r="G883" s="90">
        <f t="shared" si="27"/>
        <v>0</v>
      </c>
      <c r="H883" s="25"/>
      <c r="I883" s="80"/>
      <c r="J883" s="80"/>
      <c r="K883" s="80"/>
      <c r="L883" s="80"/>
      <c r="M883" s="80"/>
      <c r="N883" s="80"/>
      <c r="O883" s="80"/>
      <c r="P883" s="80"/>
      <c r="Q883" s="80"/>
      <c r="R883" s="80"/>
      <c r="S883" s="80"/>
      <c r="T883" s="80"/>
    </row>
    <row r="884" ht="15.75" customHeight="1" spans="1:20">
      <c r="A884" s="87">
        <v>2130707</v>
      </c>
      <c r="B884" s="88" t="s">
        <v>705</v>
      </c>
      <c r="C884" s="40">
        <v>373</v>
      </c>
      <c r="D884" s="40">
        <v>1241</v>
      </c>
      <c r="E884" s="25"/>
      <c r="F884" s="90">
        <f t="shared" si="26"/>
        <v>0</v>
      </c>
      <c r="G884" s="90">
        <f t="shared" si="27"/>
        <v>0</v>
      </c>
      <c r="H884" s="25"/>
      <c r="I884" s="80"/>
      <c r="J884" s="80"/>
      <c r="K884" s="80"/>
      <c r="L884" s="80"/>
      <c r="M884" s="80"/>
      <c r="N884" s="80"/>
      <c r="O884" s="80"/>
      <c r="P884" s="80"/>
      <c r="Q884" s="80"/>
      <c r="R884" s="80"/>
      <c r="S884" s="80"/>
      <c r="T884" s="80"/>
    </row>
    <row r="885" ht="15.75" customHeight="1" spans="1:20">
      <c r="A885" s="87">
        <v>2130799</v>
      </c>
      <c r="B885" s="88" t="s">
        <v>706</v>
      </c>
      <c r="C885" s="40"/>
      <c r="D885" s="40">
        <v>2180</v>
      </c>
      <c r="E885" s="25">
        <v>2200</v>
      </c>
      <c r="F885" s="90">
        <f t="shared" si="26"/>
        <v>0</v>
      </c>
      <c r="G885" s="90">
        <f t="shared" si="27"/>
        <v>1.00917431192661</v>
      </c>
      <c r="H885" s="25">
        <v>2200</v>
      </c>
      <c r="I885" s="80"/>
      <c r="J885" s="80"/>
      <c r="K885" s="80"/>
      <c r="L885" s="80"/>
      <c r="M885" s="80"/>
      <c r="N885" s="80"/>
      <c r="O885" s="80"/>
      <c r="P885" s="80"/>
      <c r="Q885" s="80"/>
      <c r="R885" s="80"/>
      <c r="S885" s="80"/>
      <c r="T885" s="80"/>
    </row>
    <row r="886" ht="15.75" customHeight="1" spans="1:20">
      <c r="A886" s="87">
        <v>21308</v>
      </c>
      <c r="B886" s="88" t="s">
        <v>707</v>
      </c>
      <c r="C886" s="36">
        <f>SUM(C887,C888,C889,C890,C891)</f>
        <v>0</v>
      </c>
      <c r="D886" s="36">
        <f>SUM(D887,D888,D889,D890,D891)</f>
        <v>202</v>
      </c>
      <c r="E886" s="36">
        <f>SUM(E887,E888,E889,E890,E891)</f>
        <v>120</v>
      </c>
      <c r="F886" s="90">
        <f t="shared" si="26"/>
        <v>0</v>
      </c>
      <c r="G886" s="90">
        <f t="shared" si="27"/>
        <v>0.594059405940594</v>
      </c>
      <c r="H886" s="24">
        <f>SUM(H887,H888,H889,H890,H891)</f>
        <v>120</v>
      </c>
      <c r="I886" s="80"/>
      <c r="J886" s="80"/>
      <c r="K886" s="80"/>
      <c r="L886" s="80"/>
      <c r="M886" s="80"/>
      <c r="N886" s="80"/>
      <c r="O886" s="80"/>
      <c r="P886" s="80"/>
      <c r="Q886" s="80"/>
      <c r="R886" s="80"/>
      <c r="S886" s="80"/>
      <c r="T886" s="80"/>
    </row>
    <row r="887" ht="15.75" customHeight="1" spans="1:20">
      <c r="A887" s="87">
        <v>2130801</v>
      </c>
      <c r="B887" s="88" t="s">
        <v>708</v>
      </c>
      <c r="C887" s="40"/>
      <c r="D887" s="40"/>
      <c r="E887" s="40"/>
      <c r="F887" s="90">
        <f t="shared" si="26"/>
        <v>0</v>
      </c>
      <c r="G887" s="90">
        <f t="shared" si="27"/>
        <v>0</v>
      </c>
      <c r="H887" s="25"/>
      <c r="I887" s="80"/>
      <c r="J887" s="80"/>
      <c r="K887" s="80"/>
      <c r="L887" s="80"/>
      <c r="M887" s="80"/>
      <c r="N887" s="80"/>
      <c r="O887" s="80"/>
      <c r="P887" s="80"/>
      <c r="Q887" s="80"/>
      <c r="R887" s="80"/>
      <c r="S887" s="80"/>
      <c r="T887" s="80"/>
    </row>
    <row r="888" ht="15.75" customHeight="1" spans="1:20">
      <c r="A888" s="87">
        <v>2130803</v>
      </c>
      <c r="B888" s="88" t="s">
        <v>709</v>
      </c>
      <c r="C888" s="40"/>
      <c r="D888" s="40">
        <v>84</v>
      </c>
      <c r="E888" s="25"/>
      <c r="F888" s="90">
        <f t="shared" si="26"/>
        <v>0</v>
      </c>
      <c r="G888" s="90">
        <f t="shared" si="27"/>
        <v>0</v>
      </c>
      <c r="H888" s="25"/>
      <c r="I888" s="80"/>
      <c r="J888" s="80"/>
      <c r="K888" s="80"/>
      <c r="L888" s="80"/>
      <c r="M888" s="80"/>
      <c r="N888" s="80"/>
      <c r="O888" s="80"/>
      <c r="P888" s="80"/>
      <c r="Q888" s="80"/>
      <c r="R888" s="80"/>
      <c r="S888" s="80"/>
      <c r="T888" s="80"/>
    </row>
    <row r="889" ht="15.75" customHeight="1" spans="1:20">
      <c r="A889" s="87">
        <v>2130804</v>
      </c>
      <c r="B889" s="88" t="s">
        <v>710</v>
      </c>
      <c r="C889" s="40"/>
      <c r="D889" s="40">
        <v>118</v>
      </c>
      <c r="E889" s="25">
        <v>120</v>
      </c>
      <c r="F889" s="90">
        <f t="shared" si="26"/>
        <v>0</v>
      </c>
      <c r="G889" s="90">
        <f t="shared" si="27"/>
        <v>1.01694915254237</v>
      </c>
      <c r="H889" s="25">
        <v>120</v>
      </c>
      <c r="I889" s="80"/>
      <c r="J889" s="80"/>
      <c r="K889" s="80"/>
      <c r="L889" s="80"/>
      <c r="M889" s="80"/>
      <c r="N889" s="80"/>
      <c r="O889" s="80"/>
      <c r="P889" s="80"/>
      <c r="Q889" s="80"/>
      <c r="R889" s="80"/>
      <c r="S889" s="80"/>
      <c r="T889" s="80"/>
    </row>
    <row r="890" ht="15.75" customHeight="1" spans="1:20">
      <c r="A890" s="87">
        <v>2130805</v>
      </c>
      <c r="B890" s="88" t="s">
        <v>711</v>
      </c>
      <c r="C890" s="40"/>
      <c r="D890" s="40"/>
      <c r="E890" s="25"/>
      <c r="F890" s="90">
        <f t="shared" si="26"/>
        <v>0</v>
      </c>
      <c r="G890" s="90">
        <f t="shared" si="27"/>
        <v>0</v>
      </c>
      <c r="H890" s="25"/>
      <c r="I890" s="80"/>
      <c r="J890" s="80"/>
      <c r="K890" s="80"/>
      <c r="L890" s="80"/>
      <c r="M890" s="80"/>
      <c r="N890" s="80"/>
      <c r="O890" s="80"/>
      <c r="P890" s="80"/>
      <c r="Q890" s="80"/>
      <c r="R890" s="80"/>
      <c r="S890" s="80"/>
      <c r="T890" s="80"/>
    </row>
    <row r="891" ht="15.75" customHeight="1" spans="1:20">
      <c r="A891" s="87">
        <v>2130899</v>
      </c>
      <c r="B891" s="88" t="s">
        <v>712</v>
      </c>
      <c r="C891" s="40"/>
      <c r="D891" s="40"/>
      <c r="E891" s="25"/>
      <c r="F891" s="90">
        <f t="shared" si="26"/>
        <v>0</v>
      </c>
      <c r="G891" s="90">
        <f t="shared" si="27"/>
        <v>0</v>
      </c>
      <c r="H891" s="25"/>
      <c r="I891" s="80"/>
      <c r="J891" s="80"/>
      <c r="K891" s="80"/>
      <c r="L891" s="80"/>
      <c r="M891" s="80"/>
      <c r="N891" s="80"/>
      <c r="O891" s="80"/>
      <c r="P891" s="80"/>
      <c r="Q891" s="80"/>
      <c r="R891" s="80"/>
      <c r="S891" s="80"/>
      <c r="T891" s="80"/>
    </row>
    <row r="892" ht="15.75" customHeight="1" spans="1:20">
      <c r="A892" s="87">
        <v>21309</v>
      </c>
      <c r="B892" s="88" t="s">
        <v>713</v>
      </c>
      <c r="C892" s="36">
        <f>SUM(C893,C894)</f>
        <v>0</v>
      </c>
      <c r="D892" s="36">
        <f>SUM(D893,D894)</f>
        <v>3085</v>
      </c>
      <c r="E892" s="36">
        <f>SUM(E893,E894)</f>
        <v>0</v>
      </c>
      <c r="F892" s="90">
        <f t="shared" si="26"/>
        <v>0</v>
      </c>
      <c r="G892" s="90">
        <f t="shared" si="27"/>
        <v>0</v>
      </c>
      <c r="H892" s="24">
        <f>SUM(H893,H894)</f>
        <v>0</v>
      </c>
      <c r="I892" s="80"/>
      <c r="J892" s="80"/>
      <c r="K892" s="80"/>
      <c r="L892" s="80"/>
      <c r="M892" s="80"/>
      <c r="N892" s="80"/>
      <c r="O892" s="80"/>
      <c r="P892" s="80"/>
      <c r="Q892" s="80"/>
      <c r="R892" s="80"/>
      <c r="S892" s="80"/>
      <c r="T892" s="80"/>
    </row>
    <row r="893" ht="15.75" customHeight="1" spans="1:20">
      <c r="A893" s="87">
        <v>2130901</v>
      </c>
      <c r="B893" s="88" t="s">
        <v>714</v>
      </c>
      <c r="C893" s="40"/>
      <c r="D893" s="40"/>
      <c r="E893" s="40"/>
      <c r="F893" s="90">
        <f t="shared" si="26"/>
        <v>0</v>
      </c>
      <c r="G893" s="90">
        <f t="shared" si="27"/>
        <v>0</v>
      </c>
      <c r="H893" s="25"/>
      <c r="I893" s="80"/>
      <c r="J893" s="80"/>
      <c r="K893" s="80"/>
      <c r="L893" s="80"/>
      <c r="M893" s="80"/>
      <c r="N893" s="80"/>
      <c r="O893" s="80"/>
      <c r="P893" s="80"/>
      <c r="Q893" s="80"/>
      <c r="R893" s="80"/>
      <c r="S893" s="80"/>
      <c r="T893" s="80"/>
    </row>
    <row r="894" ht="15.75" customHeight="1" spans="1:20">
      <c r="A894" s="87">
        <v>2130999</v>
      </c>
      <c r="B894" s="88" t="s">
        <v>715</v>
      </c>
      <c r="C894" s="40"/>
      <c r="D894" s="40">
        <v>3085</v>
      </c>
      <c r="E894" s="40"/>
      <c r="F894" s="90">
        <f t="shared" si="26"/>
        <v>0</v>
      </c>
      <c r="G894" s="90">
        <f t="shared" si="27"/>
        <v>0</v>
      </c>
      <c r="H894" s="25"/>
      <c r="I894" s="80"/>
      <c r="J894" s="80"/>
      <c r="K894" s="80"/>
      <c r="L894" s="80"/>
      <c r="M894" s="80"/>
      <c r="N894" s="80"/>
      <c r="O894" s="80"/>
      <c r="P894" s="80"/>
      <c r="Q894" s="80"/>
      <c r="R894" s="80"/>
      <c r="S894" s="80"/>
      <c r="T894" s="80"/>
    </row>
    <row r="895" ht="15.75" customHeight="1" spans="1:20">
      <c r="A895" s="87">
        <v>21399</v>
      </c>
      <c r="B895" s="88" t="s">
        <v>716</v>
      </c>
      <c r="C895" s="36">
        <f>SUM(C896,C897)</f>
        <v>0</v>
      </c>
      <c r="D895" s="36">
        <f>SUM(D896,D897)</f>
        <v>267</v>
      </c>
      <c r="E895" s="36">
        <f>SUM(E896,E897)</f>
        <v>300</v>
      </c>
      <c r="F895" s="90">
        <f t="shared" si="26"/>
        <v>0</v>
      </c>
      <c r="G895" s="90">
        <f t="shared" si="27"/>
        <v>1.12359550561798</v>
      </c>
      <c r="H895" s="24">
        <f>SUM(H896,H897)</f>
        <v>300</v>
      </c>
      <c r="I895" s="80"/>
      <c r="J895" s="80"/>
      <c r="K895" s="80"/>
      <c r="L895" s="80"/>
      <c r="M895" s="80"/>
      <c r="N895" s="80"/>
      <c r="O895" s="80"/>
      <c r="P895" s="80"/>
      <c r="Q895" s="80"/>
      <c r="R895" s="80"/>
      <c r="S895" s="80"/>
      <c r="T895" s="80"/>
    </row>
    <row r="896" ht="15.75" customHeight="1" spans="1:20">
      <c r="A896" s="87">
        <v>2139901</v>
      </c>
      <c r="B896" s="88" t="s">
        <v>717</v>
      </c>
      <c r="C896" s="40"/>
      <c r="D896" s="40"/>
      <c r="E896" s="40"/>
      <c r="F896" s="90">
        <f t="shared" si="26"/>
        <v>0</v>
      </c>
      <c r="G896" s="90">
        <f t="shared" si="27"/>
        <v>0</v>
      </c>
      <c r="H896" s="25"/>
      <c r="I896" s="80"/>
      <c r="J896" s="80"/>
      <c r="K896" s="80"/>
      <c r="L896" s="80"/>
      <c r="M896" s="80"/>
      <c r="N896" s="80"/>
      <c r="O896" s="80"/>
      <c r="P896" s="80"/>
      <c r="Q896" s="80"/>
      <c r="R896" s="80"/>
      <c r="S896" s="80"/>
      <c r="T896" s="80"/>
    </row>
    <row r="897" ht="15.75" customHeight="1" spans="1:20">
      <c r="A897" s="87">
        <v>2139999</v>
      </c>
      <c r="B897" s="88" t="s">
        <v>718</v>
      </c>
      <c r="C897" s="40"/>
      <c r="D897" s="40">
        <v>267</v>
      </c>
      <c r="E897" s="40">
        <v>300</v>
      </c>
      <c r="F897" s="90">
        <f t="shared" si="26"/>
        <v>0</v>
      </c>
      <c r="G897" s="90">
        <f t="shared" si="27"/>
        <v>1.12359550561798</v>
      </c>
      <c r="H897" s="25">
        <v>300</v>
      </c>
      <c r="I897" s="80"/>
      <c r="J897" s="80"/>
      <c r="K897" s="80"/>
      <c r="L897" s="80"/>
      <c r="M897" s="80"/>
      <c r="N897" s="80"/>
      <c r="O897" s="80"/>
      <c r="P897" s="80"/>
      <c r="Q897" s="80"/>
      <c r="R897" s="80"/>
      <c r="S897" s="80"/>
      <c r="T897" s="80"/>
    </row>
    <row r="898" ht="15.75" customHeight="1" spans="1:20">
      <c r="A898" s="87">
        <v>214</v>
      </c>
      <c r="B898" s="88" t="s">
        <v>719</v>
      </c>
      <c r="C898" s="36">
        <f>SUM(C899,C921,C931,C941,C948,C953)</f>
        <v>2435</v>
      </c>
      <c r="D898" s="36">
        <f>SUM(D899,D921,D931,D941,D948,D953)</f>
        <v>8384</v>
      </c>
      <c r="E898" s="36">
        <f>SUM(E899,E921,E931,E941,E948,E953)</f>
        <v>4995</v>
      </c>
      <c r="F898" s="90">
        <f t="shared" si="26"/>
        <v>2.05133470225873</v>
      </c>
      <c r="G898" s="90">
        <f t="shared" si="27"/>
        <v>0.595777671755725</v>
      </c>
      <c r="H898" s="24">
        <f>SUM(H899,H921,H931,H941,H948,H953)</f>
        <v>4995</v>
      </c>
      <c r="I898" s="80"/>
      <c r="J898" s="80"/>
      <c r="K898" s="80"/>
      <c r="L898" s="80"/>
      <c r="M898" s="80"/>
      <c r="N898" s="80"/>
      <c r="O898" s="80"/>
      <c r="P898" s="80"/>
      <c r="Q898" s="80"/>
      <c r="R898" s="80"/>
      <c r="S898" s="80"/>
      <c r="T898" s="80"/>
    </row>
    <row r="899" ht="15.75" customHeight="1" spans="1:20">
      <c r="A899" s="87">
        <v>21401</v>
      </c>
      <c r="B899" s="88" t="s">
        <v>720</v>
      </c>
      <c r="C899" s="36">
        <f>SUM(C900,C901,C902,C903,C904,C905,C906,C907,C908,C909,C910,C911,C912,C913,C914,C915,C916,C917,C918,C919,C920)</f>
        <v>2435</v>
      </c>
      <c r="D899" s="36">
        <f>SUM(D900,D901,D902,D903,D904,D905,D906,D907,D908,D909,D910,D911,D912,D913,D914,D915,D916,D917,D918,D919,D920)</f>
        <v>5897</v>
      </c>
      <c r="E899" s="36">
        <f>SUM(E900,E901,E902,E903,E904,E905,E906,E907,E908,E909,E910,E911,E912,E913,E914,E915,E916,E917,E918,E919,E920)</f>
        <v>4995</v>
      </c>
      <c r="F899" s="90">
        <f t="shared" si="26"/>
        <v>2.05133470225873</v>
      </c>
      <c r="G899" s="90">
        <f t="shared" si="27"/>
        <v>0.847040868238087</v>
      </c>
      <c r="H899" s="24">
        <f>SUM(H900,H901,H902,H903,H904,H905,H906,H907,H908,H909,H910,H911,H912,H913,H914,H915,H916,H917,H918,H919,H920)</f>
        <v>4995</v>
      </c>
      <c r="I899" s="80"/>
      <c r="J899" s="80"/>
      <c r="K899" s="80"/>
      <c r="L899" s="80"/>
      <c r="M899" s="80"/>
      <c r="N899" s="80"/>
      <c r="O899" s="80"/>
      <c r="P899" s="80"/>
      <c r="Q899" s="80"/>
      <c r="R899" s="80"/>
      <c r="S899" s="80"/>
      <c r="T899" s="80"/>
    </row>
    <row r="900" ht="15.75" customHeight="1" spans="1:20">
      <c r="A900" s="87">
        <v>2140101</v>
      </c>
      <c r="B900" s="88" t="s">
        <v>46</v>
      </c>
      <c r="C900" s="40">
        <v>182</v>
      </c>
      <c r="D900" s="40">
        <v>132</v>
      </c>
      <c r="E900" s="40">
        <v>152</v>
      </c>
      <c r="F900" s="90">
        <f t="shared" si="26"/>
        <v>0.835164835164835</v>
      </c>
      <c r="G900" s="90">
        <f t="shared" si="27"/>
        <v>1.15151515151515</v>
      </c>
      <c r="H900" s="25">
        <v>152</v>
      </c>
      <c r="I900" s="80"/>
      <c r="J900" s="80"/>
      <c r="K900" s="80"/>
      <c r="L900" s="80"/>
      <c r="M900" s="80"/>
      <c r="N900" s="80"/>
      <c r="O900" s="80"/>
      <c r="P900" s="80"/>
      <c r="Q900" s="80"/>
      <c r="R900" s="80"/>
      <c r="S900" s="80"/>
      <c r="T900" s="80"/>
    </row>
    <row r="901" ht="15.75" customHeight="1" spans="1:20">
      <c r="A901" s="87">
        <v>2140102</v>
      </c>
      <c r="B901" s="88" t="s">
        <v>47</v>
      </c>
      <c r="C901" s="40"/>
      <c r="D901" s="40"/>
      <c r="E901" s="25"/>
      <c r="F901" s="90">
        <f t="shared" si="26"/>
        <v>0</v>
      </c>
      <c r="G901" s="90">
        <f t="shared" si="27"/>
        <v>0</v>
      </c>
      <c r="H901" s="25"/>
      <c r="I901" s="80"/>
      <c r="J901" s="80"/>
      <c r="K901" s="80"/>
      <c r="L901" s="80"/>
      <c r="M901" s="80"/>
      <c r="N901" s="80"/>
      <c r="O901" s="80"/>
      <c r="P901" s="80"/>
      <c r="Q901" s="80"/>
      <c r="R901" s="80"/>
      <c r="S901" s="80"/>
      <c r="T901" s="80"/>
    </row>
    <row r="902" ht="15.75" customHeight="1" spans="1:20">
      <c r="A902" s="87">
        <v>2140103</v>
      </c>
      <c r="B902" s="88" t="s">
        <v>48</v>
      </c>
      <c r="C902" s="40"/>
      <c r="D902" s="40"/>
      <c r="E902" s="25"/>
      <c r="F902" s="90">
        <f t="shared" ref="F902:F965" si="28">IFERROR(E902/C902,0)</f>
        <v>0</v>
      </c>
      <c r="G902" s="90">
        <f t="shared" ref="G902:G965" si="29">IFERROR(E902/D902,0)</f>
        <v>0</v>
      </c>
      <c r="H902" s="25"/>
      <c r="I902" s="80"/>
      <c r="J902" s="80"/>
      <c r="K902" s="80"/>
      <c r="L902" s="80"/>
      <c r="M902" s="80"/>
      <c r="N902" s="80"/>
      <c r="O902" s="80"/>
      <c r="P902" s="80"/>
      <c r="Q902" s="80"/>
      <c r="R902" s="80"/>
      <c r="S902" s="80"/>
      <c r="T902" s="80"/>
    </row>
    <row r="903" ht="15.75" customHeight="1" spans="1:20">
      <c r="A903" s="87">
        <v>2140104</v>
      </c>
      <c r="B903" s="88" t="s">
        <v>721</v>
      </c>
      <c r="C903" s="40">
        <v>1798</v>
      </c>
      <c r="D903" s="40">
        <v>1736</v>
      </c>
      <c r="E903" s="25">
        <v>1200</v>
      </c>
      <c r="F903" s="90">
        <f t="shared" si="28"/>
        <v>0.667408231368187</v>
      </c>
      <c r="G903" s="90">
        <f t="shared" si="29"/>
        <v>0.691244239631336</v>
      </c>
      <c r="H903" s="25">
        <v>1200</v>
      </c>
      <c r="I903" s="80"/>
      <c r="J903" s="80"/>
      <c r="K903" s="80"/>
      <c r="L903" s="80"/>
      <c r="M903" s="80"/>
      <c r="N903" s="80"/>
      <c r="O903" s="80"/>
      <c r="P903" s="80"/>
      <c r="Q903" s="80"/>
      <c r="R903" s="80"/>
      <c r="S903" s="80"/>
      <c r="T903" s="80"/>
    </row>
    <row r="904" ht="15.75" customHeight="1" spans="1:20">
      <c r="A904" s="87">
        <v>2140106</v>
      </c>
      <c r="B904" s="88" t="s">
        <v>722</v>
      </c>
      <c r="C904" s="40"/>
      <c r="D904" s="40">
        <v>3240</v>
      </c>
      <c r="E904" s="25">
        <v>2800</v>
      </c>
      <c r="F904" s="90">
        <f t="shared" si="28"/>
        <v>0</v>
      </c>
      <c r="G904" s="90">
        <f t="shared" si="29"/>
        <v>0.864197530864197</v>
      </c>
      <c r="H904" s="25">
        <v>2800</v>
      </c>
      <c r="I904" s="80"/>
      <c r="J904" s="80"/>
      <c r="K904" s="80"/>
      <c r="L904" s="80"/>
      <c r="M904" s="80"/>
      <c r="N904" s="80"/>
      <c r="O904" s="80"/>
      <c r="P904" s="80"/>
      <c r="Q904" s="80"/>
      <c r="R904" s="80"/>
      <c r="S904" s="80"/>
      <c r="T904" s="80"/>
    </row>
    <row r="905" ht="15.75" customHeight="1" spans="1:20">
      <c r="A905" s="87">
        <v>2140109</v>
      </c>
      <c r="B905" s="88" t="s">
        <v>723</v>
      </c>
      <c r="C905" s="40"/>
      <c r="D905" s="40"/>
      <c r="E905" s="25"/>
      <c r="F905" s="90">
        <f t="shared" si="28"/>
        <v>0</v>
      </c>
      <c r="G905" s="90">
        <f t="shared" si="29"/>
        <v>0</v>
      </c>
      <c r="H905" s="25"/>
      <c r="I905" s="80"/>
      <c r="J905" s="80"/>
      <c r="K905" s="80"/>
      <c r="L905" s="80"/>
      <c r="M905" s="80"/>
      <c r="N905" s="80"/>
      <c r="O905" s="80"/>
      <c r="P905" s="80"/>
      <c r="Q905" s="80"/>
      <c r="R905" s="80"/>
      <c r="S905" s="80"/>
      <c r="T905" s="80"/>
    </row>
    <row r="906" ht="15.75" customHeight="1" spans="1:20">
      <c r="A906" s="87">
        <v>2140110</v>
      </c>
      <c r="B906" s="88" t="s">
        <v>724</v>
      </c>
      <c r="C906" s="40"/>
      <c r="D906" s="40"/>
      <c r="E906" s="25"/>
      <c r="F906" s="90">
        <f t="shared" si="28"/>
        <v>0</v>
      </c>
      <c r="G906" s="90">
        <f t="shared" si="29"/>
        <v>0</v>
      </c>
      <c r="H906" s="25"/>
      <c r="I906" s="80"/>
      <c r="J906" s="80"/>
      <c r="K906" s="80"/>
      <c r="L906" s="80"/>
      <c r="M906" s="80"/>
      <c r="N906" s="80"/>
      <c r="O906" s="80"/>
      <c r="P906" s="80"/>
      <c r="Q906" s="80"/>
      <c r="R906" s="80"/>
      <c r="S906" s="80"/>
      <c r="T906" s="80"/>
    </row>
    <row r="907" ht="15.75" customHeight="1" spans="1:20">
      <c r="A907" s="87">
        <v>2140111</v>
      </c>
      <c r="B907" s="88" t="s">
        <v>725</v>
      </c>
      <c r="C907" s="40"/>
      <c r="D907" s="40"/>
      <c r="E907" s="25"/>
      <c r="F907" s="90">
        <f t="shared" si="28"/>
        <v>0</v>
      </c>
      <c r="G907" s="90">
        <f t="shared" si="29"/>
        <v>0</v>
      </c>
      <c r="H907" s="25"/>
      <c r="I907" s="80"/>
      <c r="J907" s="80"/>
      <c r="K907" s="80"/>
      <c r="L907" s="80"/>
      <c r="M907" s="80"/>
      <c r="N907" s="80"/>
      <c r="O907" s="80"/>
      <c r="P907" s="80"/>
      <c r="Q907" s="80"/>
      <c r="R907" s="80"/>
      <c r="S907" s="80"/>
      <c r="T907" s="80"/>
    </row>
    <row r="908" ht="15.75" customHeight="1" spans="1:20">
      <c r="A908" s="87">
        <v>2140112</v>
      </c>
      <c r="B908" s="88" t="s">
        <v>726</v>
      </c>
      <c r="C908" s="40">
        <v>455</v>
      </c>
      <c r="D908" s="40">
        <v>389</v>
      </c>
      <c r="E908" s="25">
        <v>523</v>
      </c>
      <c r="F908" s="90">
        <f t="shared" si="28"/>
        <v>1.14945054945055</v>
      </c>
      <c r="G908" s="90">
        <f t="shared" si="29"/>
        <v>1.34447300771208</v>
      </c>
      <c r="H908" s="25">
        <v>523</v>
      </c>
      <c r="I908" s="80"/>
      <c r="J908" s="80"/>
      <c r="K908" s="80"/>
      <c r="L908" s="80"/>
      <c r="M908" s="80"/>
      <c r="N908" s="80"/>
      <c r="O908" s="80"/>
      <c r="P908" s="80"/>
      <c r="Q908" s="80"/>
      <c r="R908" s="80"/>
      <c r="S908" s="80"/>
      <c r="T908" s="80"/>
    </row>
    <row r="909" ht="15.75" customHeight="1" spans="1:20">
      <c r="A909" s="87">
        <v>2140114</v>
      </c>
      <c r="B909" s="88" t="s">
        <v>727</v>
      </c>
      <c r="C909" s="40"/>
      <c r="D909" s="40"/>
      <c r="E909" s="25"/>
      <c r="F909" s="90">
        <f t="shared" si="28"/>
        <v>0</v>
      </c>
      <c r="G909" s="90">
        <f t="shared" si="29"/>
        <v>0</v>
      </c>
      <c r="H909" s="25"/>
      <c r="I909" s="80"/>
      <c r="J909" s="80"/>
      <c r="K909" s="80"/>
      <c r="L909" s="80"/>
      <c r="M909" s="80"/>
      <c r="N909" s="80"/>
      <c r="O909" s="80"/>
      <c r="P909" s="80"/>
      <c r="Q909" s="80"/>
      <c r="R909" s="80"/>
      <c r="S909" s="80"/>
      <c r="T909" s="80"/>
    </row>
    <row r="910" ht="15.75" customHeight="1" spans="1:20">
      <c r="A910" s="87">
        <v>2140122</v>
      </c>
      <c r="B910" s="88" t="s">
        <v>728</v>
      </c>
      <c r="C910" s="40"/>
      <c r="D910" s="40"/>
      <c r="E910" s="25"/>
      <c r="F910" s="90">
        <f t="shared" si="28"/>
        <v>0</v>
      </c>
      <c r="G910" s="90">
        <f t="shared" si="29"/>
        <v>0</v>
      </c>
      <c r="H910" s="25"/>
      <c r="I910" s="80"/>
      <c r="J910" s="80"/>
      <c r="K910" s="80"/>
      <c r="L910" s="80"/>
      <c r="M910" s="80"/>
      <c r="N910" s="80"/>
      <c r="O910" s="80"/>
      <c r="P910" s="80"/>
      <c r="Q910" s="80"/>
      <c r="R910" s="80"/>
      <c r="S910" s="80"/>
      <c r="T910" s="80"/>
    </row>
    <row r="911" ht="15.75" customHeight="1" spans="1:20">
      <c r="A911" s="87">
        <v>2140123</v>
      </c>
      <c r="B911" s="88" t="s">
        <v>729</v>
      </c>
      <c r="C911" s="40"/>
      <c r="D911" s="40"/>
      <c r="E911" s="25"/>
      <c r="F911" s="90">
        <f t="shared" si="28"/>
        <v>0</v>
      </c>
      <c r="G911" s="90">
        <f t="shared" si="29"/>
        <v>0</v>
      </c>
      <c r="H911" s="25"/>
      <c r="I911" s="80"/>
      <c r="J911" s="80"/>
      <c r="K911" s="80"/>
      <c r="L911" s="80"/>
      <c r="M911" s="80"/>
      <c r="N911" s="80"/>
      <c r="O911" s="80"/>
      <c r="P911" s="80"/>
      <c r="Q911" s="80"/>
      <c r="R911" s="80"/>
      <c r="S911" s="80"/>
      <c r="T911" s="80"/>
    </row>
    <row r="912" ht="15.75" customHeight="1" spans="1:20">
      <c r="A912" s="87">
        <v>2140127</v>
      </c>
      <c r="B912" s="88" t="s">
        <v>730</v>
      </c>
      <c r="C912" s="40"/>
      <c r="D912" s="40"/>
      <c r="E912" s="25"/>
      <c r="F912" s="90">
        <f t="shared" si="28"/>
        <v>0</v>
      </c>
      <c r="G912" s="90">
        <f t="shared" si="29"/>
        <v>0</v>
      </c>
      <c r="H912" s="25"/>
      <c r="I912" s="80"/>
      <c r="J912" s="80"/>
      <c r="K912" s="80"/>
      <c r="L912" s="80"/>
      <c r="M912" s="80"/>
      <c r="N912" s="80"/>
      <c r="O912" s="80"/>
      <c r="P912" s="80"/>
      <c r="Q912" s="80"/>
      <c r="R912" s="80"/>
      <c r="S912" s="80"/>
      <c r="T912" s="80"/>
    </row>
    <row r="913" ht="15.75" customHeight="1" spans="1:20">
      <c r="A913" s="87">
        <v>2140128</v>
      </c>
      <c r="B913" s="88" t="s">
        <v>731</v>
      </c>
      <c r="C913" s="40"/>
      <c r="D913" s="40"/>
      <c r="E913" s="25"/>
      <c r="F913" s="90">
        <f t="shared" si="28"/>
        <v>0</v>
      </c>
      <c r="G913" s="90">
        <f t="shared" si="29"/>
        <v>0</v>
      </c>
      <c r="H913" s="25"/>
      <c r="I913" s="80"/>
      <c r="J913" s="80"/>
      <c r="K913" s="80"/>
      <c r="L913" s="80"/>
      <c r="M913" s="80"/>
      <c r="N913" s="80"/>
      <c r="O913" s="80"/>
      <c r="P913" s="80"/>
      <c r="Q913" s="80"/>
      <c r="R913" s="80"/>
      <c r="S913" s="80"/>
      <c r="T913" s="80"/>
    </row>
    <row r="914" ht="15.75" customHeight="1" spans="1:20">
      <c r="A914" s="87">
        <v>2140129</v>
      </c>
      <c r="B914" s="88" t="s">
        <v>732</v>
      </c>
      <c r="C914" s="40"/>
      <c r="D914" s="40"/>
      <c r="E914" s="25"/>
      <c r="F914" s="90">
        <f t="shared" si="28"/>
        <v>0</v>
      </c>
      <c r="G914" s="90">
        <f t="shared" si="29"/>
        <v>0</v>
      </c>
      <c r="H914" s="25"/>
      <c r="I914" s="80"/>
      <c r="J914" s="80"/>
      <c r="K914" s="80"/>
      <c r="L914" s="80"/>
      <c r="M914" s="80"/>
      <c r="N914" s="80"/>
      <c r="O914" s="80"/>
      <c r="P914" s="80"/>
      <c r="Q914" s="80"/>
      <c r="R914" s="80"/>
      <c r="S914" s="80"/>
      <c r="T914" s="80"/>
    </row>
    <row r="915" ht="15.75" customHeight="1" spans="1:20">
      <c r="A915" s="87">
        <v>2140130</v>
      </c>
      <c r="B915" s="88" t="s">
        <v>733</v>
      </c>
      <c r="C915" s="40"/>
      <c r="D915" s="40"/>
      <c r="E915" s="25"/>
      <c r="F915" s="90">
        <f t="shared" si="28"/>
        <v>0</v>
      </c>
      <c r="G915" s="90">
        <f t="shared" si="29"/>
        <v>0</v>
      </c>
      <c r="H915" s="25"/>
      <c r="I915" s="80"/>
      <c r="J915" s="80"/>
      <c r="K915" s="80"/>
      <c r="L915" s="80"/>
      <c r="M915" s="80"/>
      <c r="N915" s="80"/>
      <c r="O915" s="80"/>
      <c r="P915" s="80"/>
      <c r="Q915" s="80"/>
      <c r="R915" s="80"/>
      <c r="S915" s="80"/>
      <c r="T915" s="80"/>
    </row>
    <row r="916" ht="15.75" customHeight="1" spans="1:20">
      <c r="A916" s="87">
        <v>2140131</v>
      </c>
      <c r="B916" s="88" t="s">
        <v>734</v>
      </c>
      <c r="C916" s="40"/>
      <c r="D916" s="40"/>
      <c r="E916" s="25"/>
      <c r="F916" s="90">
        <f t="shared" si="28"/>
        <v>0</v>
      </c>
      <c r="G916" s="90">
        <f t="shared" si="29"/>
        <v>0</v>
      </c>
      <c r="H916" s="25"/>
      <c r="I916" s="80"/>
      <c r="J916" s="80"/>
      <c r="K916" s="80"/>
      <c r="L916" s="80"/>
      <c r="M916" s="80"/>
      <c r="N916" s="80"/>
      <c r="O916" s="80"/>
      <c r="P916" s="80"/>
      <c r="Q916" s="80"/>
      <c r="R916" s="80"/>
      <c r="S916" s="80"/>
      <c r="T916" s="80"/>
    </row>
    <row r="917" ht="15.75" customHeight="1" spans="1:20">
      <c r="A917" s="87">
        <v>2140133</v>
      </c>
      <c r="B917" s="88" t="s">
        <v>735</v>
      </c>
      <c r="C917" s="40"/>
      <c r="D917" s="40"/>
      <c r="E917" s="25"/>
      <c r="F917" s="90">
        <f t="shared" si="28"/>
        <v>0</v>
      </c>
      <c r="G917" s="90">
        <f t="shared" si="29"/>
        <v>0</v>
      </c>
      <c r="H917" s="25"/>
      <c r="I917" s="80"/>
      <c r="J917" s="80"/>
      <c r="K917" s="80"/>
      <c r="L917" s="80"/>
      <c r="M917" s="80"/>
      <c r="N917" s="80"/>
      <c r="O917" s="80"/>
      <c r="P917" s="80"/>
      <c r="Q917" s="80"/>
      <c r="R917" s="80"/>
      <c r="S917" s="80"/>
      <c r="T917" s="80"/>
    </row>
    <row r="918" ht="15.75" customHeight="1" spans="1:20">
      <c r="A918" s="87">
        <v>2140136</v>
      </c>
      <c r="B918" s="88" t="s">
        <v>736</v>
      </c>
      <c r="C918" s="40"/>
      <c r="D918" s="40"/>
      <c r="E918" s="25"/>
      <c r="F918" s="90">
        <f t="shared" si="28"/>
        <v>0</v>
      </c>
      <c r="G918" s="90">
        <f t="shared" si="29"/>
        <v>0</v>
      </c>
      <c r="H918" s="25"/>
      <c r="I918" s="80"/>
      <c r="J918" s="80"/>
      <c r="K918" s="80"/>
      <c r="L918" s="80"/>
      <c r="M918" s="80"/>
      <c r="N918" s="80"/>
      <c r="O918" s="80"/>
      <c r="P918" s="80"/>
      <c r="Q918" s="80"/>
      <c r="R918" s="80"/>
      <c r="S918" s="80"/>
      <c r="T918" s="80"/>
    </row>
    <row r="919" ht="15.75" customHeight="1" spans="1:20">
      <c r="A919" s="87">
        <v>2140138</v>
      </c>
      <c r="B919" s="88" t="s">
        <v>737</v>
      </c>
      <c r="C919" s="40"/>
      <c r="D919" s="40"/>
      <c r="E919" s="25"/>
      <c r="F919" s="90">
        <f t="shared" si="28"/>
        <v>0</v>
      </c>
      <c r="G919" s="90">
        <f t="shared" si="29"/>
        <v>0</v>
      </c>
      <c r="H919" s="25"/>
      <c r="I919" s="80"/>
      <c r="J919" s="80"/>
      <c r="K919" s="80"/>
      <c r="L919" s="80"/>
      <c r="M919" s="80"/>
      <c r="N919" s="80"/>
      <c r="O919" s="80"/>
      <c r="P919" s="80"/>
      <c r="Q919" s="80"/>
      <c r="R919" s="80"/>
      <c r="S919" s="80"/>
      <c r="T919" s="80"/>
    </row>
    <row r="920" ht="15.75" customHeight="1" spans="1:20">
      <c r="A920" s="87">
        <v>2140199</v>
      </c>
      <c r="B920" s="88" t="s">
        <v>738</v>
      </c>
      <c r="C920" s="40"/>
      <c r="D920" s="40">
        <v>400</v>
      </c>
      <c r="E920" s="25">
        <v>320</v>
      </c>
      <c r="F920" s="90">
        <f t="shared" si="28"/>
        <v>0</v>
      </c>
      <c r="G920" s="90">
        <f t="shared" si="29"/>
        <v>0.8</v>
      </c>
      <c r="H920" s="25">
        <v>320</v>
      </c>
      <c r="I920" s="80"/>
      <c r="J920" s="80"/>
      <c r="K920" s="80"/>
      <c r="L920" s="80"/>
      <c r="M920" s="80"/>
      <c r="N920" s="80"/>
      <c r="O920" s="80"/>
      <c r="P920" s="80"/>
      <c r="Q920" s="80"/>
      <c r="R920" s="80"/>
      <c r="S920" s="80"/>
      <c r="T920" s="80"/>
    </row>
    <row r="921" ht="15.75" customHeight="1" spans="1:20">
      <c r="A921" s="87">
        <v>21402</v>
      </c>
      <c r="B921" s="88" t="s">
        <v>739</v>
      </c>
      <c r="C921" s="36">
        <f>SUM(C922,C923,C924,C925,C926,C927,C928,C929,C930)</f>
        <v>0</v>
      </c>
      <c r="D921" s="36">
        <f>SUM(D922,D923,D924,D925,D926,D927,D928,D929,D930)</f>
        <v>0</v>
      </c>
      <c r="E921" s="36">
        <f>SUM(E922,E923,E924,E925,E926,E927,E928,E929,E930)</f>
        <v>0</v>
      </c>
      <c r="F921" s="90">
        <f t="shared" si="28"/>
        <v>0</v>
      </c>
      <c r="G921" s="90">
        <f t="shared" si="29"/>
        <v>0</v>
      </c>
      <c r="H921" s="24">
        <f>SUM(H922,H923,H924,H925,H926,H927,H928,H929,H930)</f>
        <v>0</v>
      </c>
      <c r="I921" s="80"/>
      <c r="J921" s="80"/>
      <c r="K921" s="80"/>
      <c r="L921" s="80"/>
      <c r="M921" s="80"/>
      <c r="N921" s="80"/>
      <c r="O921" s="80"/>
      <c r="P921" s="80"/>
      <c r="Q921" s="80"/>
      <c r="R921" s="80"/>
      <c r="S921" s="80"/>
      <c r="T921" s="80"/>
    </row>
    <row r="922" ht="15.75" customHeight="1" spans="1:20">
      <c r="A922" s="87">
        <v>2140201</v>
      </c>
      <c r="B922" s="88" t="s">
        <v>46</v>
      </c>
      <c r="C922" s="40"/>
      <c r="D922" s="40"/>
      <c r="E922" s="40"/>
      <c r="F922" s="90">
        <f t="shared" si="28"/>
        <v>0</v>
      </c>
      <c r="G922" s="90">
        <f t="shared" si="29"/>
        <v>0</v>
      </c>
      <c r="H922" s="25"/>
      <c r="I922" s="80"/>
      <c r="J922" s="80"/>
      <c r="K922" s="80"/>
      <c r="L922" s="80"/>
      <c r="M922" s="80"/>
      <c r="N922" s="80"/>
      <c r="O922" s="80"/>
      <c r="P922" s="80"/>
      <c r="Q922" s="80"/>
      <c r="R922" s="80"/>
      <c r="S922" s="80"/>
      <c r="T922" s="80"/>
    </row>
    <row r="923" ht="15.75" customHeight="1" spans="1:20">
      <c r="A923" s="87">
        <v>2140202</v>
      </c>
      <c r="B923" s="88" t="s">
        <v>47</v>
      </c>
      <c r="C923" s="40"/>
      <c r="D923" s="40"/>
      <c r="E923" s="25"/>
      <c r="F923" s="90">
        <f t="shared" si="28"/>
        <v>0</v>
      </c>
      <c r="G923" s="90">
        <f t="shared" si="29"/>
        <v>0</v>
      </c>
      <c r="H923" s="25"/>
      <c r="I923" s="80"/>
      <c r="J923" s="80"/>
      <c r="K923" s="80"/>
      <c r="L923" s="80"/>
      <c r="M923" s="80"/>
      <c r="N923" s="80"/>
      <c r="O923" s="80"/>
      <c r="P923" s="80"/>
      <c r="Q923" s="80"/>
      <c r="R923" s="80"/>
      <c r="S923" s="80"/>
      <c r="T923" s="80"/>
    </row>
    <row r="924" ht="15.75" customHeight="1" spans="1:20">
      <c r="A924" s="87">
        <v>2140203</v>
      </c>
      <c r="B924" s="88" t="s">
        <v>48</v>
      </c>
      <c r="C924" s="40"/>
      <c r="D924" s="40"/>
      <c r="E924" s="25"/>
      <c r="F924" s="90">
        <f t="shared" si="28"/>
        <v>0</v>
      </c>
      <c r="G924" s="90">
        <f t="shared" si="29"/>
        <v>0</v>
      </c>
      <c r="H924" s="25"/>
      <c r="I924" s="80"/>
      <c r="J924" s="80"/>
      <c r="K924" s="80"/>
      <c r="L924" s="80"/>
      <c r="M924" s="80"/>
      <c r="N924" s="80"/>
      <c r="O924" s="80"/>
      <c r="P924" s="80"/>
      <c r="Q924" s="80"/>
      <c r="R924" s="80"/>
      <c r="S924" s="80"/>
      <c r="T924" s="80"/>
    </row>
    <row r="925" ht="15.75" customHeight="1" spans="1:20">
      <c r="A925" s="87">
        <v>2140204</v>
      </c>
      <c r="B925" s="88" t="s">
        <v>740</v>
      </c>
      <c r="C925" s="40"/>
      <c r="D925" s="40"/>
      <c r="E925" s="25"/>
      <c r="F925" s="90">
        <f t="shared" si="28"/>
        <v>0</v>
      </c>
      <c r="G925" s="90">
        <f t="shared" si="29"/>
        <v>0</v>
      </c>
      <c r="H925" s="25"/>
      <c r="I925" s="80"/>
      <c r="J925" s="80"/>
      <c r="K925" s="80"/>
      <c r="L925" s="80"/>
      <c r="M925" s="80"/>
      <c r="N925" s="80"/>
      <c r="O925" s="80"/>
      <c r="P925" s="80"/>
      <c r="Q925" s="80"/>
      <c r="R925" s="80"/>
      <c r="S925" s="80"/>
      <c r="T925" s="80"/>
    </row>
    <row r="926" ht="15.75" customHeight="1" spans="1:20">
      <c r="A926" s="87">
        <v>2140205</v>
      </c>
      <c r="B926" s="88" t="s">
        <v>741</v>
      </c>
      <c r="C926" s="40"/>
      <c r="D926" s="40"/>
      <c r="E926" s="25"/>
      <c r="F926" s="90">
        <f t="shared" si="28"/>
        <v>0</v>
      </c>
      <c r="G926" s="90">
        <f t="shared" si="29"/>
        <v>0</v>
      </c>
      <c r="H926" s="25"/>
      <c r="I926" s="80"/>
      <c r="J926" s="80"/>
      <c r="K926" s="80"/>
      <c r="L926" s="80"/>
      <c r="M926" s="80"/>
      <c r="N926" s="80"/>
      <c r="O926" s="80"/>
      <c r="P926" s="80"/>
      <c r="Q926" s="80"/>
      <c r="R926" s="80"/>
      <c r="S926" s="80"/>
      <c r="T926" s="80"/>
    </row>
    <row r="927" ht="15.75" customHeight="1" spans="1:20">
      <c r="A927" s="87">
        <v>2140206</v>
      </c>
      <c r="B927" s="88" t="s">
        <v>742</v>
      </c>
      <c r="C927" s="40"/>
      <c r="D927" s="40"/>
      <c r="E927" s="25"/>
      <c r="F927" s="90">
        <f t="shared" si="28"/>
        <v>0</v>
      </c>
      <c r="G927" s="90">
        <f t="shared" si="29"/>
        <v>0</v>
      </c>
      <c r="H927" s="25"/>
      <c r="I927" s="80"/>
      <c r="J927" s="80"/>
      <c r="K927" s="80"/>
      <c r="L927" s="80"/>
      <c r="M927" s="80"/>
      <c r="N927" s="80"/>
      <c r="O927" s="80"/>
      <c r="P927" s="80"/>
      <c r="Q927" s="80"/>
      <c r="R927" s="80"/>
      <c r="S927" s="80"/>
      <c r="T927" s="80"/>
    </row>
    <row r="928" ht="15.75" customHeight="1" spans="1:20">
      <c r="A928" s="87">
        <v>2140207</v>
      </c>
      <c r="B928" s="88" t="s">
        <v>743</v>
      </c>
      <c r="C928" s="40"/>
      <c r="D928" s="40"/>
      <c r="E928" s="25"/>
      <c r="F928" s="90">
        <f t="shared" si="28"/>
        <v>0</v>
      </c>
      <c r="G928" s="90">
        <f t="shared" si="29"/>
        <v>0</v>
      </c>
      <c r="H928" s="25"/>
      <c r="I928" s="80"/>
      <c r="J928" s="80"/>
      <c r="K928" s="80"/>
      <c r="L928" s="80"/>
      <c r="M928" s="80"/>
      <c r="N928" s="80"/>
      <c r="O928" s="80"/>
      <c r="P928" s="80"/>
      <c r="Q928" s="80"/>
      <c r="R928" s="80"/>
      <c r="S928" s="80"/>
      <c r="T928" s="80"/>
    </row>
    <row r="929" ht="15.75" customHeight="1" spans="1:20">
      <c r="A929" s="87">
        <v>2140208</v>
      </c>
      <c r="B929" s="88" t="s">
        <v>744</v>
      </c>
      <c r="C929" s="40"/>
      <c r="D929" s="40"/>
      <c r="E929" s="25"/>
      <c r="F929" s="90">
        <f t="shared" si="28"/>
        <v>0</v>
      </c>
      <c r="G929" s="90">
        <f t="shared" si="29"/>
        <v>0</v>
      </c>
      <c r="H929" s="25"/>
      <c r="I929" s="80"/>
      <c r="J929" s="80"/>
      <c r="K929" s="80"/>
      <c r="L929" s="80"/>
      <c r="M929" s="80"/>
      <c r="N929" s="80"/>
      <c r="O929" s="80"/>
      <c r="P929" s="80"/>
      <c r="Q929" s="80"/>
      <c r="R929" s="80"/>
      <c r="S929" s="80"/>
      <c r="T929" s="80"/>
    </row>
    <row r="930" ht="15.75" customHeight="1" spans="1:20">
      <c r="A930" s="87">
        <v>2140299</v>
      </c>
      <c r="B930" s="88" t="s">
        <v>745</v>
      </c>
      <c r="C930" s="40"/>
      <c r="D930" s="40"/>
      <c r="E930" s="25"/>
      <c r="F930" s="90">
        <f t="shared" si="28"/>
        <v>0</v>
      </c>
      <c r="G930" s="90">
        <f t="shared" si="29"/>
        <v>0</v>
      </c>
      <c r="H930" s="25"/>
      <c r="I930" s="80"/>
      <c r="J930" s="80"/>
      <c r="K930" s="80"/>
      <c r="L930" s="80"/>
      <c r="M930" s="80"/>
      <c r="N930" s="80"/>
      <c r="O930" s="80"/>
      <c r="P930" s="80"/>
      <c r="Q930" s="80"/>
      <c r="R930" s="80"/>
      <c r="S930" s="80"/>
      <c r="T930" s="80"/>
    </row>
    <row r="931" ht="15.75" customHeight="1" spans="1:20">
      <c r="A931" s="87">
        <v>21403</v>
      </c>
      <c r="B931" s="88" t="s">
        <v>746</v>
      </c>
      <c r="C931" s="36">
        <f>SUM(C932,C933,C934,C935,C936,C937,C938,C939,C940)</f>
        <v>0</v>
      </c>
      <c r="D931" s="36">
        <f>SUM(D932,D933,D934,D935,D936,D937,D938,D939,D940)</f>
        <v>0</v>
      </c>
      <c r="E931" s="36">
        <f>SUM(E932,E933,E934,E935,E936,E937,E938,E939,E940)</f>
        <v>0</v>
      </c>
      <c r="F931" s="90">
        <f t="shared" si="28"/>
        <v>0</v>
      </c>
      <c r="G931" s="90">
        <f t="shared" si="29"/>
        <v>0</v>
      </c>
      <c r="H931" s="24">
        <f>SUM(H932,H933,H934,H935,H936,H937,H938,H939,H940)</f>
        <v>0</v>
      </c>
      <c r="I931" s="80"/>
      <c r="J931" s="80"/>
      <c r="K931" s="80"/>
      <c r="L931" s="80"/>
      <c r="M931" s="80"/>
      <c r="N931" s="80"/>
      <c r="O931" s="80"/>
      <c r="P931" s="80"/>
      <c r="Q931" s="80"/>
      <c r="R931" s="80"/>
      <c r="S931" s="80"/>
      <c r="T931" s="80"/>
    </row>
    <row r="932" ht="15.75" customHeight="1" spans="1:20">
      <c r="A932" s="87">
        <v>2140301</v>
      </c>
      <c r="B932" s="88" t="s">
        <v>46</v>
      </c>
      <c r="C932" s="40"/>
      <c r="D932" s="40"/>
      <c r="E932" s="40"/>
      <c r="F932" s="90">
        <f t="shared" si="28"/>
        <v>0</v>
      </c>
      <c r="G932" s="90">
        <f t="shared" si="29"/>
        <v>0</v>
      </c>
      <c r="H932" s="25"/>
      <c r="I932" s="80"/>
      <c r="J932" s="80"/>
      <c r="K932" s="80"/>
      <c r="L932" s="80"/>
      <c r="M932" s="80"/>
      <c r="N932" s="80"/>
      <c r="O932" s="80"/>
      <c r="P932" s="80"/>
      <c r="Q932" s="80"/>
      <c r="R932" s="80"/>
      <c r="S932" s="80"/>
      <c r="T932" s="80"/>
    </row>
    <row r="933" ht="15.75" customHeight="1" spans="1:20">
      <c r="A933" s="87">
        <v>2140302</v>
      </c>
      <c r="B933" s="88" t="s">
        <v>47</v>
      </c>
      <c r="C933" s="40"/>
      <c r="D933" s="40"/>
      <c r="E933" s="25"/>
      <c r="F933" s="90">
        <f t="shared" si="28"/>
        <v>0</v>
      </c>
      <c r="G933" s="90">
        <f t="shared" si="29"/>
        <v>0</v>
      </c>
      <c r="H933" s="25"/>
      <c r="I933" s="80"/>
      <c r="J933" s="80"/>
      <c r="K933" s="80"/>
      <c r="L933" s="80"/>
      <c r="M933" s="80"/>
      <c r="N933" s="80"/>
      <c r="O933" s="80"/>
      <c r="P933" s="80"/>
      <c r="Q933" s="80"/>
      <c r="R933" s="80"/>
      <c r="S933" s="80"/>
      <c r="T933" s="80"/>
    </row>
    <row r="934" ht="15.75" customHeight="1" spans="1:20">
      <c r="A934" s="87">
        <v>2140303</v>
      </c>
      <c r="B934" s="88" t="s">
        <v>48</v>
      </c>
      <c r="C934" s="40"/>
      <c r="D934" s="40"/>
      <c r="E934" s="25"/>
      <c r="F934" s="90">
        <f t="shared" si="28"/>
        <v>0</v>
      </c>
      <c r="G934" s="90">
        <f t="shared" si="29"/>
        <v>0</v>
      </c>
      <c r="H934" s="25"/>
      <c r="I934" s="80"/>
      <c r="J934" s="80"/>
      <c r="K934" s="80"/>
      <c r="L934" s="80"/>
      <c r="M934" s="80"/>
      <c r="N934" s="80"/>
      <c r="O934" s="80"/>
      <c r="P934" s="80"/>
      <c r="Q934" s="80"/>
      <c r="R934" s="80"/>
      <c r="S934" s="80"/>
      <c r="T934" s="80"/>
    </row>
    <row r="935" ht="15.75" customHeight="1" spans="1:20">
      <c r="A935" s="87">
        <v>2140304</v>
      </c>
      <c r="B935" s="88" t="s">
        <v>747</v>
      </c>
      <c r="C935" s="40"/>
      <c r="D935" s="40"/>
      <c r="E935" s="25"/>
      <c r="F935" s="90">
        <f t="shared" si="28"/>
        <v>0</v>
      </c>
      <c r="G935" s="90">
        <f t="shared" si="29"/>
        <v>0</v>
      </c>
      <c r="H935" s="25"/>
      <c r="I935" s="80"/>
      <c r="J935" s="80"/>
      <c r="K935" s="80"/>
      <c r="L935" s="80"/>
      <c r="M935" s="80"/>
      <c r="N935" s="80"/>
      <c r="O935" s="80"/>
      <c r="P935" s="80"/>
      <c r="Q935" s="80"/>
      <c r="R935" s="80"/>
      <c r="S935" s="80"/>
      <c r="T935" s="80"/>
    </row>
    <row r="936" ht="15.75" customHeight="1" spans="1:20">
      <c r="A936" s="87">
        <v>2140305</v>
      </c>
      <c r="B936" s="88" t="s">
        <v>748</v>
      </c>
      <c r="C936" s="40"/>
      <c r="D936" s="40"/>
      <c r="E936" s="25"/>
      <c r="F936" s="90">
        <f t="shared" si="28"/>
        <v>0</v>
      </c>
      <c r="G936" s="90">
        <f t="shared" si="29"/>
        <v>0</v>
      </c>
      <c r="H936" s="25"/>
      <c r="I936" s="80"/>
      <c r="J936" s="80"/>
      <c r="K936" s="80"/>
      <c r="L936" s="80"/>
      <c r="M936" s="80"/>
      <c r="N936" s="80"/>
      <c r="O936" s="80"/>
      <c r="P936" s="80"/>
      <c r="Q936" s="80"/>
      <c r="R936" s="80"/>
      <c r="S936" s="80"/>
      <c r="T936" s="80"/>
    </row>
    <row r="937" ht="15.75" customHeight="1" spans="1:20">
      <c r="A937" s="87">
        <v>2140306</v>
      </c>
      <c r="B937" s="88" t="s">
        <v>749</v>
      </c>
      <c r="C937" s="40"/>
      <c r="D937" s="40"/>
      <c r="E937" s="25"/>
      <c r="F937" s="90">
        <f t="shared" si="28"/>
        <v>0</v>
      </c>
      <c r="G937" s="90">
        <f t="shared" si="29"/>
        <v>0</v>
      </c>
      <c r="H937" s="25"/>
      <c r="I937" s="80"/>
      <c r="J937" s="80"/>
      <c r="K937" s="80"/>
      <c r="L937" s="80"/>
      <c r="M937" s="80"/>
      <c r="N937" s="80"/>
      <c r="O937" s="80"/>
      <c r="P937" s="80"/>
      <c r="Q937" s="80"/>
      <c r="R937" s="80"/>
      <c r="S937" s="80"/>
      <c r="T937" s="80"/>
    </row>
    <row r="938" ht="15.75" customHeight="1" spans="1:20">
      <c r="A938" s="87">
        <v>2140307</v>
      </c>
      <c r="B938" s="88" t="s">
        <v>750</v>
      </c>
      <c r="C938" s="40"/>
      <c r="D938" s="40"/>
      <c r="E938" s="25"/>
      <c r="F938" s="90">
        <f t="shared" si="28"/>
        <v>0</v>
      </c>
      <c r="G938" s="90">
        <f t="shared" si="29"/>
        <v>0</v>
      </c>
      <c r="H938" s="25"/>
      <c r="I938" s="80"/>
      <c r="J938" s="80"/>
      <c r="K938" s="80"/>
      <c r="L938" s="80"/>
      <c r="M938" s="80"/>
      <c r="N938" s="80"/>
      <c r="O938" s="80"/>
      <c r="P938" s="80"/>
      <c r="Q938" s="80"/>
      <c r="R938" s="80"/>
      <c r="S938" s="80"/>
      <c r="T938" s="80"/>
    </row>
    <row r="939" ht="15.75" customHeight="1" spans="1:20">
      <c r="A939" s="87">
        <v>2140308</v>
      </c>
      <c r="B939" s="88" t="s">
        <v>751</v>
      </c>
      <c r="C939" s="40"/>
      <c r="D939" s="40"/>
      <c r="E939" s="25"/>
      <c r="F939" s="90">
        <f t="shared" si="28"/>
        <v>0</v>
      </c>
      <c r="G939" s="90">
        <f t="shared" si="29"/>
        <v>0</v>
      </c>
      <c r="H939" s="25"/>
      <c r="I939" s="80"/>
      <c r="J939" s="80"/>
      <c r="K939" s="80"/>
      <c r="L939" s="80"/>
      <c r="M939" s="80"/>
      <c r="N939" s="80"/>
      <c r="O939" s="80"/>
      <c r="P939" s="80"/>
      <c r="Q939" s="80"/>
      <c r="R939" s="80"/>
      <c r="S939" s="80"/>
      <c r="T939" s="80"/>
    </row>
    <row r="940" ht="15.75" customHeight="1" spans="1:20">
      <c r="A940" s="87">
        <v>2140399</v>
      </c>
      <c r="B940" s="88" t="s">
        <v>752</v>
      </c>
      <c r="C940" s="40"/>
      <c r="D940" s="40"/>
      <c r="E940" s="25"/>
      <c r="F940" s="90">
        <f t="shared" si="28"/>
        <v>0</v>
      </c>
      <c r="G940" s="90">
        <f t="shared" si="29"/>
        <v>0</v>
      </c>
      <c r="H940" s="25"/>
      <c r="I940" s="80"/>
      <c r="J940" s="80"/>
      <c r="K940" s="80"/>
      <c r="L940" s="80"/>
      <c r="M940" s="80"/>
      <c r="N940" s="80"/>
      <c r="O940" s="80"/>
      <c r="P940" s="80"/>
      <c r="Q940" s="80"/>
      <c r="R940" s="80"/>
      <c r="S940" s="80"/>
      <c r="T940" s="80"/>
    </row>
    <row r="941" ht="15.75" customHeight="1" spans="1:20">
      <c r="A941" s="87">
        <v>21405</v>
      </c>
      <c r="B941" s="88" t="s">
        <v>753</v>
      </c>
      <c r="C941" s="36">
        <f>SUM(C942,C943,C944,C945,C946,C947)</f>
        <v>0</v>
      </c>
      <c r="D941" s="36">
        <f>SUM(D942,D943,D944,D945,D946,D947)</f>
        <v>0</v>
      </c>
      <c r="E941" s="36">
        <f>SUM(E942,E943,E944,E945,E946,E947)</f>
        <v>0</v>
      </c>
      <c r="F941" s="90">
        <f t="shared" si="28"/>
        <v>0</v>
      </c>
      <c r="G941" s="90">
        <f t="shared" si="29"/>
        <v>0</v>
      </c>
      <c r="H941" s="24">
        <f>SUM(H942,H943,H944,H945,H946,H947)</f>
        <v>0</v>
      </c>
      <c r="I941" s="80"/>
      <c r="J941" s="80"/>
      <c r="K941" s="80"/>
      <c r="L941" s="80"/>
      <c r="M941" s="80"/>
      <c r="N941" s="80"/>
      <c r="O941" s="80"/>
      <c r="P941" s="80"/>
      <c r="Q941" s="80"/>
      <c r="R941" s="80"/>
      <c r="S941" s="80"/>
      <c r="T941" s="80"/>
    </row>
    <row r="942" ht="15.75" customHeight="1" spans="1:20">
      <c r="A942" s="87">
        <v>2140501</v>
      </c>
      <c r="B942" s="88" t="s">
        <v>46</v>
      </c>
      <c r="C942" s="40"/>
      <c r="D942" s="40"/>
      <c r="E942" s="40"/>
      <c r="F942" s="90">
        <f t="shared" si="28"/>
        <v>0</v>
      </c>
      <c r="G942" s="90">
        <f t="shared" si="29"/>
        <v>0</v>
      </c>
      <c r="H942" s="25"/>
      <c r="I942" s="80"/>
      <c r="J942" s="80"/>
      <c r="K942" s="80"/>
      <c r="L942" s="80"/>
      <c r="M942" s="80"/>
      <c r="N942" s="80"/>
      <c r="O942" s="80"/>
      <c r="P942" s="80"/>
      <c r="Q942" s="80"/>
      <c r="R942" s="80"/>
      <c r="S942" s="80"/>
      <c r="T942" s="80"/>
    </row>
    <row r="943" ht="15.75" customHeight="1" spans="1:20">
      <c r="A943" s="87">
        <v>2140502</v>
      </c>
      <c r="B943" s="88" t="s">
        <v>47</v>
      </c>
      <c r="C943" s="40"/>
      <c r="D943" s="40"/>
      <c r="E943" s="25"/>
      <c r="F943" s="90">
        <f t="shared" si="28"/>
        <v>0</v>
      </c>
      <c r="G943" s="90">
        <f t="shared" si="29"/>
        <v>0</v>
      </c>
      <c r="H943" s="25"/>
      <c r="I943" s="80"/>
      <c r="J943" s="80"/>
      <c r="K943" s="80"/>
      <c r="L943" s="80"/>
      <c r="M943" s="80"/>
      <c r="N943" s="80"/>
      <c r="O943" s="80"/>
      <c r="P943" s="80"/>
      <c r="Q943" s="80"/>
      <c r="R943" s="80"/>
      <c r="S943" s="80"/>
      <c r="T943" s="80"/>
    </row>
    <row r="944" ht="15.75" customHeight="1" spans="1:20">
      <c r="A944" s="87">
        <v>2140503</v>
      </c>
      <c r="B944" s="88" t="s">
        <v>48</v>
      </c>
      <c r="C944" s="40"/>
      <c r="D944" s="40"/>
      <c r="E944" s="25"/>
      <c r="F944" s="90">
        <f t="shared" si="28"/>
        <v>0</v>
      </c>
      <c r="G944" s="90">
        <f t="shared" si="29"/>
        <v>0</v>
      </c>
      <c r="H944" s="25"/>
      <c r="I944" s="80"/>
      <c r="J944" s="80"/>
      <c r="K944" s="80"/>
      <c r="L944" s="80"/>
      <c r="M944" s="80"/>
      <c r="N944" s="80"/>
      <c r="O944" s="80"/>
      <c r="P944" s="80"/>
      <c r="Q944" s="80"/>
      <c r="R944" s="80"/>
      <c r="S944" s="80"/>
      <c r="T944" s="80"/>
    </row>
    <row r="945" ht="15.75" customHeight="1" spans="1:20">
      <c r="A945" s="87">
        <v>2140504</v>
      </c>
      <c r="B945" s="88" t="s">
        <v>744</v>
      </c>
      <c r="C945" s="40"/>
      <c r="D945" s="40"/>
      <c r="E945" s="25"/>
      <c r="F945" s="90">
        <f t="shared" si="28"/>
        <v>0</v>
      </c>
      <c r="G945" s="90">
        <f t="shared" si="29"/>
        <v>0</v>
      </c>
      <c r="H945" s="25"/>
      <c r="I945" s="80"/>
      <c r="J945" s="80"/>
      <c r="K945" s="80"/>
      <c r="L945" s="80"/>
      <c r="M945" s="80"/>
      <c r="N945" s="80"/>
      <c r="O945" s="80"/>
      <c r="P945" s="80"/>
      <c r="Q945" s="80"/>
      <c r="R945" s="80"/>
      <c r="S945" s="80"/>
      <c r="T945" s="80"/>
    </row>
    <row r="946" ht="15.75" customHeight="1" spans="1:20">
      <c r="A946" s="87">
        <v>2140505</v>
      </c>
      <c r="B946" s="88" t="s">
        <v>754</v>
      </c>
      <c r="C946" s="40"/>
      <c r="D946" s="40"/>
      <c r="E946" s="25"/>
      <c r="F946" s="90">
        <f t="shared" si="28"/>
        <v>0</v>
      </c>
      <c r="G946" s="90">
        <f t="shared" si="29"/>
        <v>0</v>
      </c>
      <c r="H946" s="25"/>
      <c r="I946" s="80"/>
      <c r="J946" s="80"/>
      <c r="K946" s="80"/>
      <c r="L946" s="80"/>
      <c r="M946" s="80"/>
      <c r="N946" s="80"/>
      <c r="O946" s="80"/>
      <c r="P946" s="80"/>
      <c r="Q946" s="80"/>
      <c r="R946" s="80"/>
      <c r="S946" s="80"/>
      <c r="T946" s="80"/>
    </row>
    <row r="947" ht="15.75" customHeight="1" spans="1:20">
      <c r="A947" s="87">
        <v>2140599</v>
      </c>
      <c r="B947" s="88" t="s">
        <v>755</v>
      </c>
      <c r="C947" s="40"/>
      <c r="D947" s="40"/>
      <c r="E947" s="25"/>
      <c r="F947" s="90">
        <f t="shared" si="28"/>
        <v>0</v>
      </c>
      <c r="G947" s="90">
        <f t="shared" si="29"/>
        <v>0</v>
      </c>
      <c r="H947" s="25"/>
      <c r="I947" s="80"/>
      <c r="J947" s="80"/>
      <c r="K947" s="80"/>
      <c r="L947" s="80"/>
      <c r="M947" s="80"/>
      <c r="N947" s="80"/>
      <c r="O947" s="80"/>
      <c r="P947" s="80"/>
      <c r="Q947" s="80"/>
      <c r="R947" s="80"/>
      <c r="S947" s="80"/>
      <c r="T947" s="80"/>
    </row>
    <row r="948" ht="15.75" customHeight="1" spans="1:20">
      <c r="A948" s="87">
        <v>21406</v>
      </c>
      <c r="B948" s="88" t="s">
        <v>756</v>
      </c>
      <c r="C948" s="36">
        <f>SUM(C949,C950,C951,C952)</f>
        <v>0</v>
      </c>
      <c r="D948" s="36">
        <f>SUM(D949,D950,D951,D952)</f>
        <v>850</v>
      </c>
      <c r="E948" s="36">
        <f>SUM(E949,E950,E951,E952)</f>
        <v>0</v>
      </c>
      <c r="F948" s="90">
        <f t="shared" si="28"/>
        <v>0</v>
      </c>
      <c r="G948" s="90">
        <f t="shared" si="29"/>
        <v>0</v>
      </c>
      <c r="H948" s="24">
        <f>SUM(H949,H950,H951,H952)</f>
        <v>0</v>
      </c>
      <c r="I948" s="80"/>
      <c r="J948" s="80"/>
      <c r="K948" s="80"/>
      <c r="L948" s="80"/>
      <c r="M948" s="80"/>
      <c r="N948" s="80"/>
      <c r="O948" s="80"/>
      <c r="P948" s="80"/>
      <c r="Q948" s="80"/>
      <c r="R948" s="80"/>
      <c r="S948" s="80"/>
      <c r="T948" s="80"/>
    </row>
    <row r="949" ht="15.75" customHeight="1" spans="1:20">
      <c r="A949" s="87">
        <v>2140601</v>
      </c>
      <c r="B949" s="88" t="s">
        <v>757</v>
      </c>
      <c r="C949" s="40"/>
      <c r="D949" s="40">
        <v>850</v>
      </c>
      <c r="E949" s="40">
        <v>0</v>
      </c>
      <c r="F949" s="90">
        <f t="shared" si="28"/>
        <v>0</v>
      </c>
      <c r="G949" s="90">
        <f t="shared" si="29"/>
        <v>0</v>
      </c>
      <c r="H949" s="25">
        <v>0</v>
      </c>
      <c r="I949" s="80"/>
      <c r="J949" s="80"/>
      <c r="K949" s="80"/>
      <c r="L949" s="80"/>
      <c r="M949" s="80"/>
      <c r="N949" s="80"/>
      <c r="O949" s="80"/>
      <c r="P949" s="80"/>
      <c r="Q949" s="80"/>
      <c r="R949" s="80"/>
      <c r="S949" s="80"/>
      <c r="T949" s="80"/>
    </row>
    <row r="950" ht="15.75" customHeight="1" spans="1:20">
      <c r="A950" s="87">
        <v>2140602</v>
      </c>
      <c r="B950" s="88" t="s">
        <v>758</v>
      </c>
      <c r="C950" s="40"/>
      <c r="D950" s="40"/>
      <c r="E950" s="25"/>
      <c r="F950" s="90">
        <f t="shared" si="28"/>
        <v>0</v>
      </c>
      <c r="G950" s="90">
        <f t="shared" si="29"/>
        <v>0</v>
      </c>
      <c r="H950" s="25"/>
      <c r="I950" s="80"/>
      <c r="J950" s="80"/>
      <c r="K950" s="80"/>
      <c r="L950" s="80"/>
      <c r="M950" s="80"/>
      <c r="N950" s="80"/>
      <c r="O950" s="80"/>
      <c r="P950" s="80"/>
      <c r="Q950" s="80"/>
      <c r="R950" s="80"/>
      <c r="S950" s="80"/>
      <c r="T950" s="80"/>
    </row>
    <row r="951" ht="15.75" customHeight="1" spans="1:20">
      <c r="A951" s="87">
        <v>2140603</v>
      </c>
      <c r="B951" s="88" t="s">
        <v>759</v>
      </c>
      <c r="C951" s="40"/>
      <c r="D951" s="40"/>
      <c r="E951" s="25"/>
      <c r="F951" s="90">
        <f t="shared" si="28"/>
        <v>0</v>
      </c>
      <c r="G951" s="90">
        <f t="shared" si="29"/>
        <v>0</v>
      </c>
      <c r="H951" s="25"/>
      <c r="I951" s="80"/>
      <c r="J951" s="80"/>
      <c r="K951" s="80"/>
      <c r="L951" s="80"/>
      <c r="M951" s="80"/>
      <c r="N951" s="80"/>
      <c r="O951" s="80"/>
      <c r="P951" s="80"/>
      <c r="Q951" s="80"/>
      <c r="R951" s="80"/>
      <c r="S951" s="80"/>
      <c r="T951" s="80"/>
    </row>
    <row r="952" ht="15.75" customHeight="1" spans="1:20">
      <c r="A952" s="87">
        <v>2140699</v>
      </c>
      <c r="B952" s="88" t="s">
        <v>760</v>
      </c>
      <c r="C952" s="40"/>
      <c r="D952" s="40"/>
      <c r="E952" s="25"/>
      <c r="F952" s="90">
        <f t="shared" si="28"/>
        <v>0</v>
      </c>
      <c r="G952" s="90">
        <f t="shared" si="29"/>
        <v>0</v>
      </c>
      <c r="H952" s="25"/>
      <c r="I952" s="80"/>
      <c r="J952" s="80"/>
      <c r="K952" s="80"/>
      <c r="L952" s="80"/>
      <c r="M952" s="80"/>
      <c r="N952" s="80"/>
      <c r="O952" s="80"/>
      <c r="P952" s="80"/>
      <c r="Q952" s="80"/>
      <c r="R952" s="80"/>
      <c r="S952" s="80"/>
      <c r="T952" s="80"/>
    </row>
    <row r="953" ht="15.75" customHeight="1" spans="1:20">
      <c r="A953" s="87">
        <v>21499</v>
      </c>
      <c r="B953" s="88" t="s">
        <v>761</v>
      </c>
      <c r="C953" s="36">
        <f>SUM(C954,C955)</f>
        <v>0</v>
      </c>
      <c r="D953" s="36">
        <f>SUM(D954,D955)</f>
        <v>1637</v>
      </c>
      <c r="E953" s="36">
        <f>SUM(E954,E955)</f>
        <v>0</v>
      </c>
      <c r="F953" s="90">
        <f t="shared" si="28"/>
        <v>0</v>
      </c>
      <c r="G953" s="90">
        <f t="shared" si="29"/>
        <v>0</v>
      </c>
      <c r="H953" s="24">
        <f>SUM(H954,H955)</f>
        <v>0</v>
      </c>
      <c r="I953" s="80"/>
      <c r="J953" s="80"/>
      <c r="K953" s="80"/>
      <c r="L953" s="80"/>
      <c r="M953" s="80"/>
      <c r="N953" s="80"/>
      <c r="O953" s="80"/>
      <c r="P953" s="80"/>
      <c r="Q953" s="80"/>
      <c r="R953" s="80"/>
      <c r="S953" s="80"/>
      <c r="T953" s="80"/>
    </row>
    <row r="954" ht="15.75" customHeight="1" spans="1:20">
      <c r="A954" s="87">
        <v>2149901</v>
      </c>
      <c r="B954" s="88" t="s">
        <v>762</v>
      </c>
      <c r="C954" s="40"/>
      <c r="D954" s="40">
        <v>0</v>
      </c>
      <c r="E954" s="40"/>
      <c r="F954" s="90">
        <f t="shared" si="28"/>
        <v>0</v>
      </c>
      <c r="G954" s="90">
        <f t="shared" si="29"/>
        <v>0</v>
      </c>
      <c r="H954" s="25"/>
      <c r="I954" s="80"/>
      <c r="J954" s="80"/>
      <c r="K954" s="80"/>
      <c r="L954" s="80"/>
      <c r="M954" s="80"/>
      <c r="N954" s="80"/>
      <c r="O954" s="80"/>
      <c r="P954" s="80"/>
      <c r="Q954" s="80"/>
      <c r="R954" s="80"/>
      <c r="S954" s="80"/>
      <c r="T954" s="80"/>
    </row>
    <row r="955" ht="15.75" customHeight="1" spans="1:20">
      <c r="A955" s="87">
        <v>2149999</v>
      </c>
      <c r="B955" s="88" t="s">
        <v>763</v>
      </c>
      <c r="C955" s="40"/>
      <c r="D955" s="40">
        <v>1637</v>
      </c>
      <c r="E955" s="40">
        <v>0</v>
      </c>
      <c r="F955" s="90">
        <f t="shared" si="28"/>
        <v>0</v>
      </c>
      <c r="G955" s="90">
        <f t="shared" si="29"/>
        <v>0</v>
      </c>
      <c r="H955" s="25">
        <v>0</v>
      </c>
      <c r="I955" s="80"/>
      <c r="J955" s="80"/>
      <c r="K955" s="80"/>
      <c r="L955" s="80"/>
      <c r="M955" s="80"/>
      <c r="N955" s="80"/>
      <c r="O955" s="80"/>
      <c r="P955" s="80"/>
      <c r="Q955" s="80"/>
      <c r="R955" s="80"/>
      <c r="S955" s="80"/>
      <c r="T955" s="80"/>
    </row>
    <row r="956" ht="15.75" customHeight="1" spans="1:20">
      <c r="A956" s="87">
        <v>215</v>
      </c>
      <c r="B956" s="88" t="s">
        <v>764</v>
      </c>
      <c r="C956" s="36">
        <f>SUM(C957,C967,C983,C988,C999,C1006,C1014)</f>
        <v>0</v>
      </c>
      <c r="D956" s="36">
        <f>SUM(D957,D967,D983,D988,D999,D1006,D1014)</f>
        <v>6363</v>
      </c>
      <c r="E956" s="36">
        <f>SUM(E957,E967,E983,E988,E999,E1006,E1014)</f>
        <v>0</v>
      </c>
      <c r="F956" s="90">
        <f t="shared" si="28"/>
        <v>0</v>
      </c>
      <c r="G956" s="90">
        <f t="shared" si="29"/>
        <v>0</v>
      </c>
      <c r="H956" s="24">
        <f>SUM(H957,H967,H983,H988,H999,H1006,H1014)</f>
        <v>0</v>
      </c>
      <c r="I956" s="80"/>
      <c r="J956" s="80"/>
      <c r="K956" s="80"/>
      <c r="L956" s="80"/>
      <c r="M956" s="80"/>
      <c r="N956" s="80"/>
      <c r="O956" s="80"/>
      <c r="P956" s="80"/>
      <c r="Q956" s="80"/>
      <c r="R956" s="80"/>
      <c r="S956" s="80"/>
      <c r="T956" s="80"/>
    </row>
    <row r="957" ht="15.75" customHeight="1" spans="1:20">
      <c r="A957" s="87">
        <v>21501</v>
      </c>
      <c r="B957" s="88" t="s">
        <v>765</v>
      </c>
      <c r="C957" s="36">
        <f>SUM(C958,C959,C960,C961,C962,C963,C964,C965,C966)</f>
        <v>0</v>
      </c>
      <c r="D957" s="36">
        <f>SUM(D958,D959,D960,D961,D962,D963,D964,D965,D966)</f>
        <v>0</v>
      </c>
      <c r="E957" s="36">
        <f>SUM(E958,E959,E960,E961,E962,E963,E964,E965,E966)</f>
        <v>0</v>
      </c>
      <c r="F957" s="90">
        <f t="shared" si="28"/>
        <v>0</v>
      </c>
      <c r="G957" s="90">
        <f t="shared" si="29"/>
        <v>0</v>
      </c>
      <c r="H957" s="24">
        <f>SUM(H958,H959,H960,H961,H962,H963,H964,H965,H966)</f>
        <v>0</v>
      </c>
      <c r="I957" s="80"/>
      <c r="J957" s="80"/>
      <c r="K957" s="80"/>
      <c r="L957" s="80"/>
      <c r="M957" s="80"/>
      <c r="N957" s="80"/>
      <c r="O957" s="80"/>
      <c r="P957" s="80"/>
      <c r="Q957" s="80"/>
      <c r="R957" s="80"/>
      <c r="S957" s="80"/>
      <c r="T957" s="80"/>
    </row>
    <row r="958" ht="15.75" customHeight="1" spans="1:20">
      <c r="A958" s="87">
        <v>2150101</v>
      </c>
      <c r="B958" s="88" t="s">
        <v>46</v>
      </c>
      <c r="C958" s="40"/>
      <c r="D958" s="40"/>
      <c r="E958" s="40"/>
      <c r="F958" s="90">
        <f t="shared" si="28"/>
        <v>0</v>
      </c>
      <c r="G958" s="90">
        <f t="shared" si="29"/>
        <v>0</v>
      </c>
      <c r="H958" s="25"/>
      <c r="I958" s="80"/>
      <c r="J958" s="80"/>
      <c r="K958" s="80"/>
      <c r="L958" s="80"/>
      <c r="M958" s="80"/>
      <c r="N958" s="80"/>
      <c r="O958" s="80"/>
      <c r="P958" s="80"/>
      <c r="Q958" s="80"/>
      <c r="R958" s="80"/>
      <c r="S958" s="80"/>
      <c r="T958" s="80"/>
    </row>
    <row r="959" ht="15.75" customHeight="1" spans="1:20">
      <c r="A959" s="87">
        <v>2150102</v>
      </c>
      <c r="B959" s="88" t="s">
        <v>47</v>
      </c>
      <c r="C959" s="40"/>
      <c r="D959" s="40"/>
      <c r="E959" s="25"/>
      <c r="F959" s="90">
        <f t="shared" si="28"/>
        <v>0</v>
      </c>
      <c r="G959" s="90">
        <f t="shared" si="29"/>
        <v>0</v>
      </c>
      <c r="H959" s="25"/>
      <c r="I959" s="80"/>
      <c r="J959" s="80"/>
      <c r="K959" s="80"/>
      <c r="L959" s="80"/>
      <c r="M959" s="80"/>
      <c r="N959" s="80"/>
      <c r="O959" s="80"/>
      <c r="P959" s="80"/>
      <c r="Q959" s="80"/>
      <c r="R959" s="80"/>
      <c r="S959" s="80"/>
      <c r="T959" s="80"/>
    </row>
    <row r="960" ht="15.75" customHeight="1" spans="1:20">
      <c r="A960" s="87">
        <v>2150103</v>
      </c>
      <c r="B960" s="88" t="s">
        <v>48</v>
      </c>
      <c r="C960" s="40"/>
      <c r="D960" s="40"/>
      <c r="E960" s="25"/>
      <c r="F960" s="90">
        <f t="shared" si="28"/>
        <v>0</v>
      </c>
      <c r="G960" s="90">
        <f t="shared" si="29"/>
        <v>0</v>
      </c>
      <c r="H960" s="25"/>
      <c r="I960" s="80"/>
      <c r="J960" s="80"/>
      <c r="K960" s="80"/>
      <c r="L960" s="80"/>
      <c r="M960" s="80"/>
      <c r="N960" s="80"/>
      <c r="O960" s="80"/>
      <c r="P960" s="80"/>
      <c r="Q960" s="80"/>
      <c r="R960" s="80"/>
      <c r="S960" s="80"/>
      <c r="T960" s="80"/>
    </row>
    <row r="961" ht="15.75" customHeight="1" spans="1:20">
      <c r="A961" s="87">
        <v>2150104</v>
      </c>
      <c r="B961" s="88" t="s">
        <v>766</v>
      </c>
      <c r="C961" s="40"/>
      <c r="D961" s="40"/>
      <c r="E961" s="25"/>
      <c r="F961" s="90">
        <f t="shared" si="28"/>
        <v>0</v>
      </c>
      <c r="G961" s="90">
        <f t="shared" si="29"/>
        <v>0</v>
      </c>
      <c r="H961" s="25"/>
      <c r="I961" s="80"/>
      <c r="J961" s="80"/>
      <c r="K961" s="80"/>
      <c r="L961" s="80"/>
      <c r="M961" s="80"/>
      <c r="N961" s="80"/>
      <c r="O961" s="80"/>
      <c r="P961" s="80"/>
      <c r="Q961" s="80"/>
      <c r="R961" s="80"/>
      <c r="S961" s="80"/>
      <c r="T961" s="80"/>
    </row>
    <row r="962" ht="15.75" customHeight="1" spans="1:20">
      <c r="A962" s="87">
        <v>2150105</v>
      </c>
      <c r="B962" s="88" t="s">
        <v>767</v>
      </c>
      <c r="C962" s="40"/>
      <c r="D962" s="40"/>
      <c r="E962" s="25"/>
      <c r="F962" s="90">
        <f t="shared" si="28"/>
        <v>0</v>
      </c>
      <c r="G962" s="90">
        <f t="shared" si="29"/>
        <v>0</v>
      </c>
      <c r="H962" s="25"/>
      <c r="I962" s="80"/>
      <c r="J962" s="80"/>
      <c r="K962" s="80"/>
      <c r="L962" s="80"/>
      <c r="M962" s="80"/>
      <c r="N962" s="80"/>
      <c r="O962" s="80"/>
      <c r="P962" s="80"/>
      <c r="Q962" s="80"/>
      <c r="R962" s="80"/>
      <c r="S962" s="80"/>
      <c r="T962" s="80"/>
    </row>
    <row r="963" ht="15.75" customHeight="1" spans="1:20">
      <c r="A963" s="87">
        <v>2150106</v>
      </c>
      <c r="B963" s="88" t="s">
        <v>768</v>
      </c>
      <c r="C963" s="40"/>
      <c r="D963" s="40"/>
      <c r="E963" s="25"/>
      <c r="F963" s="90">
        <f t="shared" si="28"/>
        <v>0</v>
      </c>
      <c r="G963" s="90">
        <f t="shared" si="29"/>
        <v>0</v>
      </c>
      <c r="H963" s="25"/>
      <c r="I963" s="80"/>
      <c r="J963" s="80"/>
      <c r="K963" s="80"/>
      <c r="L963" s="80"/>
      <c r="M963" s="80"/>
      <c r="N963" s="80"/>
      <c r="O963" s="80"/>
      <c r="P963" s="80"/>
      <c r="Q963" s="80"/>
      <c r="R963" s="80"/>
      <c r="S963" s="80"/>
      <c r="T963" s="80"/>
    </row>
    <row r="964" ht="15.75" customHeight="1" spans="1:20">
      <c r="A964" s="87">
        <v>2150107</v>
      </c>
      <c r="B964" s="88" t="s">
        <v>769</v>
      </c>
      <c r="C964" s="40"/>
      <c r="D964" s="40"/>
      <c r="E964" s="25"/>
      <c r="F964" s="90">
        <f t="shared" si="28"/>
        <v>0</v>
      </c>
      <c r="G964" s="90">
        <f t="shared" si="29"/>
        <v>0</v>
      </c>
      <c r="H964" s="25"/>
      <c r="I964" s="80"/>
      <c r="J964" s="80"/>
      <c r="K964" s="80"/>
      <c r="L964" s="80"/>
      <c r="M964" s="80"/>
      <c r="N964" s="80"/>
      <c r="O964" s="80"/>
      <c r="P964" s="80"/>
      <c r="Q964" s="80"/>
      <c r="R964" s="80"/>
      <c r="S964" s="80"/>
      <c r="T964" s="80"/>
    </row>
    <row r="965" ht="15.75" customHeight="1" spans="1:20">
      <c r="A965" s="87">
        <v>2150108</v>
      </c>
      <c r="B965" s="88" t="s">
        <v>770</v>
      </c>
      <c r="C965" s="40"/>
      <c r="D965" s="40"/>
      <c r="E965" s="25"/>
      <c r="F965" s="90">
        <f t="shared" si="28"/>
        <v>0</v>
      </c>
      <c r="G965" s="90">
        <f t="shared" si="29"/>
        <v>0</v>
      </c>
      <c r="H965" s="25"/>
      <c r="I965" s="80"/>
      <c r="J965" s="80"/>
      <c r="K965" s="80"/>
      <c r="L965" s="80"/>
      <c r="M965" s="80"/>
      <c r="N965" s="80"/>
      <c r="O965" s="80"/>
      <c r="P965" s="80"/>
      <c r="Q965" s="80"/>
      <c r="R965" s="80"/>
      <c r="S965" s="80"/>
      <c r="T965" s="80"/>
    </row>
    <row r="966" ht="15.75" customHeight="1" spans="1:20">
      <c r="A966" s="87">
        <v>2150199</v>
      </c>
      <c r="B966" s="88" t="s">
        <v>771</v>
      </c>
      <c r="C966" s="40"/>
      <c r="D966" s="40"/>
      <c r="E966" s="25"/>
      <c r="F966" s="90">
        <f t="shared" ref="F966:F1029" si="30">IFERROR(E966/C966,0)</f>
        <v>0</v>
      </c>
      <c r="G966" s="90">
        <f t="shared" ref="G966:G1029" si="31">IFERROR(E966/D966,0)</f>
        <v>0</v>
      </c>
      <c r="H966" s="25"/>
      <c r="I966" s="80"/>
      <c r="J966" s="80"/>
      <c r="K966" s="80"/>
      <c r="L966" s="80"/>
      <c r="M966" s="80"/>
      <c r="N966" s="80"/>
      <c r="O966" s="80"/>
      <c r="P966" s="80"/>
      <c r="Q966" s="80"/>
      <c r="R966" s="80"/>
      <c r="S966" s="80"/>
      <c r="T966" s="80"/>
    </row>
    <row r="967" ht="15.75" customHeight="1" spans="1:20">
      <c r="A967" s="87">
        <v>21502</v>
      </c>
      <c r="B967" s="88" t="s">
        <v>772</v>
      </c>
      <c r="C967" s="36">
        <f>SUM(C968,C969,C970,C971,C972,C973,C974,C975,C976,C977,C978,C979,C980,C981,C982)</f>
        <v>0</v>
      </c>
      <c r="D967" s="24">
        <f>SUM(D968,D969,D970,D971,D972,D973,D974,D975,D976,D977,D978,D979,D980,D981,D982)</f>
        <v>0</v>
      </c>
      <c r="E967" s="24">
        <f>SUM(E968,E969,E970,E971,E972,E973,E974,E975,E976,E977,E978,E979,E980,E981,E982)</f>
        <v>0</v>
      </c>
      <c r="F967" s="90">
        <f t="shared" si="30"/>
        <v>0</v>
      </c>
      <c r="G967" s="90">
        <f t="shared" si="31"/>
        <v>0</v>
      </c>
      <c r="H967" s="24">
        <f>SUM(H968,H969,H970,H971,H972,H973,H974,H975,H976,H977,H978,H979,H980,H981,H982)</f>
        <v>0</v>
      </c>
      <c r="I967" s="80"/>
      <c r="J967" s="80"/>
      <c r="K967" s="80"/>
      <c r="L967" s="80"/>
      <c r="M967" s="80"/>
      <c r="N967" s="80"/>
      <c r="O967" s="80"/>
      <c r="P967" s="80"/>
      <c r="Q967" s="80"/>
      <c r="R967" s="80"/>
      <c r="S967" s="80"/>
      <c r="T967" s="80"/>
    </row>
    <row r="968" ht="15.75" customHeight="1" spans="1:20">
      <c r="A968" s="87" t="s">
        <v>773</v>
      </c>
      <c r="B968" s="88" t="s">
        <v>46</v>
      </c>
      <c r="C968" s="40"/>
      <c r="D968" s="40"/>
      <c r="E968" s="40"/>
      <c r="F968" s="90">
        <f t="shared" si="30"/>
        <v>0</v>
      </c>
      <c r="G968" s="90">
        <f t="shared" si="31"/>
        <v>0</v>
      </c>
      <c r="H968" s="25"/>
      <c r="I968" s="80"/>
      <c r="J968" s="80"/>
      <c r="K968" s="80"/>
      <c r="L968" s="80"/>
      <c r="M968" s="80"/>
      <c r="N968" s="80"/>
      <c r="O968" s="80"/>
      <c r="P968" s="80"/>
      <c r="Q968" s="80"/>
      <c r="R968" s="80"/>
      <c r="S968" s="80"/>
      <c r="T968" s="80"/>
    </row>
    <row r="969" ht="15.75" customHeight="1" spans="1:20">
      <c r="A969" s="87" t="s">
        <v>774</v>
      </c>
      <c r="B969" s="88" t="s">
        <v>47</v>
      </c>
      <c r="C969" s="40"/>
      <c r="D969" s="40"/>
      <c r="E969" s="25"/>
      <c r="F969" s="90">
        <f t="shared" si="30"/>
        <v>0</v>
      </c>
      <c r="G969" s="90">
        <f t="shared" si="31"/>
        <v>0</v>
      </c>
      <c r="H969" s="25"/>
      <c r="I969" s="80"/>
      <c r="J969" s="80"/>
      <c r="K969" s="80"/>
      <c r="L969" s="80"/>
      <c r="M969" s="80"/>
      <c r="N969" s="80"/>
      <c r="O969" s="80"/>
      <c r="P969" s="80"/>
      <c r="Q969" s="80"/>
      <c r="R969" s="80"/>
      <c r="S969" s="80"/>
      <c r="T969" s="80"/>
    </row>
    <row r="970" ht="15.75" customHeight="1" spans="1:20">
      <c r="A970" s="87" t="s">
        <v>775</v>
      </c>
      <c r="B970" s="88" t="s">
        <v>48</v>
      </c>
      <c r="C970" s="40"/>
      <c r="D970" s="40"/>
      <c r="E970" s="25"/>
      <c r="F970" s="90">
        <f t="shared" si="30"/>
        <v>0</v>
      </c>
      <c r="G970" s="90">
        <f t="shared" si="31"/>
        <v>0</v>
      </c>
      <c r="H970" s="25"/>
      <c r="I970" s="80"/>
      <c r="J970" s="80"/>
      <c r="K970" s="80"/>
      <c r="L970" s="80"/>
      <c r="M970" s="80"/>
      <c r="N970" s="80"/>
      <c r="O970" s="80"/>
      <c r="P970" s="80"/>
      <c r="Q970" s="80"/>
      <c r="R970" s="80"/>
      <c r="S970" s="80"/>
      <c r="T970" s="80"/>
    </row>
    <row r="971" ht="15.75" customHeight="1" spans="1:20">
      <c r="A971" s="87" t="s">
        <v>776</v>
      </c>
      <c r="B971" s="88" t="s">
        <v>777</v>
      </c>
      <c r="C971" s="40"/>
      <c r="D971" s="40"/>
      <c r="E971" s="25"/>
      <c r="F971" s="90">
        <f t="shared" si="30"/>
        <v>0</v>
      </c>
      <c r="G971" s="90">
        <f t="shared" si="31"/>
        <v>0</v>
      </c>
      <c r="H971" s="25"/>
      <c r="I971" s="80"/>
      <c r="J971" s="80"/>
      <c r="K971" s="80"/>
      <c r="L971" s="80"/>
      <c r="M971" s="80"/>
      <c r="N971" s="80"/>
      <c r="O971" s="80"/>
      <c r="P971" s="80"/>
      <c r="Q971" s="80"/>
      <c r="R971" s="80"/>
      <c r="S971" s="80"/>
      <c r="T971" s="80"/>
    </row>
    <row r="972" ht="15.75" customHeight="1" spans="1:20">
      <c r="A972" s="87" t="s">
        <v>778</v>
      </c>
      <c r="B972" s="88" t="s">
        <v>779</v>
      </c>
      <c r="C972" s="40"/>
      <c r="D972" s="40"/>
      <c r="E972" s="25"/>
      <c r="F972" s="90">
        <f t="shared" si="30"/>
        <v>0</v>
      </c>
      <c r="G972" s="90">
        <f t="shared" si="31"/>
        <v>0</v>
      </c>
      <c r="H972" s="25"/>
      <c r="I972" s="80"/>
      <c r="J972" s="80"/>
      <c r="K972" s="80"/>
      <c r="L972" s="80"/>
      <c r="M972" s="80"/>
      <c r="N972" s="80"/>
      <c r="O972" s="80"/>
      <c r="P972" s="80"/>
      <c r="Q972" s="80"/>
      <c r="R972" s="80"/>
      <c r="S972" s="80"/>
      <c r="T972" s="80"/>
    </row>
    <row r="973" ht="15.75" customHeight="1" spans="1:20">
      <c r="A973" s="87" t="s">
        <v>780</v>
      </c>
      <c r="B973" s="88" t="s">
        <v>781</v>
      </c>
      <c r="C973" s="40"/>
      <c r="D973" s="40"/>
      <c r="E973" s="25"/>
      <c r="F973" s="90">
        <f t="shared" si="30"/>
        <v>0</v>
      </c>
      <c r="G973" s="90">
        <f t="shared" si="31"/>
        <v>0</v>
      </c>
      <c r="H973" s="25"/>
      <c r="I973" s="80"/>
      <c r="J973" s="80"/>
      <c r="K973" s="80"/>
      <c r="L973" s="80"/>
      <c r="M973" s="80"/>
      <c r="N973" s="80"/>
      <c r="O973" s="80"/>
      <c r="P973" s="80"/>
      <c r="Q973" s="80"/>
      <c r="R973" s="80"/>
      <c r="S973" s="80"/>
      <c r="T973" s="80"/>
    </row>
    <row r="974" ht="15.75" customHeight="1" spans="1:20">
      <c r="A974" s="87" t="s">
        <v>782</v>
      </c>
      <c r="B974" s="88" t="s">
        <v>783</v>
      </c>
      <c r="C974" s="40"/>
      <c r="D974" s="40"/>
      <c r="E974" s="25"/>
      <c r="F974" s="90">
        <f t="shared" si="30"/>
        <v>0</v>
      </c>
      <c r="G974" s="90">
        <f t="shared" si="31"/>
        <v>0</v>
      </c>
      <c r="H974" s="25"/>
      <c r="I974" s="80"/>
      <c r="J974" s="80"/>
      <c r="K974" s="80"/>
      <c r="L974" s="80"/>
      <c r="M974" s="80"/>
      <c r="N974" s="80"/>
      <c r="O974" s="80"/>
      <c r="P974" s="80"/>
      <c r="Q974" s="80"/>
      <c r="R974" s="80"/>
      <c r="S974" s="80"/>
      <c r="T974" s="80"/>
    </row>
    <row r="975" ht="15.75" customHeight="1" spans="1:20">
      <c r="A975" s="87" t="s">
        <v>784</v>
      </c>
      <c r="B975" s="88" t="s">
        <v>785</v>
      </c>
      <c r="C975" s="40"/>
      <c r="D975" s="40"/>
      <c r="E975" s="25"/>
      <c r="F975" s="90">
        <f t="shared" si="30"/>
        <v>0</v>
      </c>
      <c r="G975" s="90">
        <f t="shared" si="31"/>
        <v>0</v>
      </c>
      <c r="H975" s="25"/>
      <c r="I975" s="80"/>
      <c r="J975" s="80"/>
      <c r="K975" s="80"/>
      <c r="L975" s="80"/>
      <c r="M975" s="80"/>
      <c r="N975" s="80"/>
      <c r="O975" s="80"/>
      <c r="P975" s="80"/>
      <c r="Q975" s="80"/>
      <c r="R975" s="80"/>
      <c r="S975" s="80"/>
      <c r="T975" s="80"/>
    </row>
    <row r="976" ht="15.75" customHeight="1" spans="1:20">
      <c r="A976" s="87" t="s">
        <v>786</v>
      </c>
      <c r="B976" s="88" t="s">
        <v>787</v>
      </c>
      <c r="C976" s="40"/>
      <c r="D976" s="40"/>
      <c r="E976" s="25"/>
      <c r="F976" s="90">
        <f t="shared" si="30"/>
        <v>0</v>
      </c>
      <c r="G976" s="90">
        <f t="shared" si="31"/>
        <v>0</v>
      </c>
      <c r="H976" s="25"/>
      <c r="I976" s="80"/>
      <c r="J976" s="80"/>
      <c r="K976" s="80"/>
      <c r="L976" s="80"/>
      <c r="M976" s="80"/>
      <c r="N976" s="80"/>
      <c r="O976" s="80"/>
      <c r="P976" s="80"/>
      <c r="Q976" s="80"/>
      <c r="R976" s="80"/>
      <c r="S976" s="80"/>
      <c r="T976" s="80"/>
    </row>
    <row r="977" ht="15.75" customHeight="1" spans="1:20">
      <c r="A977" s="87" t="s">
        <v>788</v>
      </c>
      <c r="B977" s="88" t="s">
        <v>789</v>
      </c>
      <c r="C977" s="40"/>
      <c r="D977" s="40"/>
      <c r="E977" s="25"/>
      <c r="F977" s="90">
        <f t="shared" si="30"/>
        <v>0</v>
      </c>
      <c r="G977" s="90">
        <f t="shared" si="31"/>
        <v>0</v>
      </c>
      <c r="H977" s="25"/>
      <c r="I977" s="80"/>
      <c r="J977" s="80"/>
      <c r="K977" s="80"/>
      <c r="L977" s="80"/>
      <c r="M977" s="80"/>
      <c r="N977" s="80"/>
      <c r="O977" s="80"/>
      <c r="P977" s="80"/>
      <c r="Q977" s="80"/>
      <c r="R977" s="80"/>
      <c r="S977" s="80"/>
      <c r="T977" s="80"/>
    </row>
    <row r="978" ht="15.75" customHeight="1" spans="1:20">
      <c r="A978" s="87" t="s">
        <v>790</v>
      </c>
      <c r="B978" s="88" t="s">
        <v>791</v>
      </c>
      <c r="C978" s="40"/>
      <c r="D978" s="40"/>
      <c r="E978" s="25"/>
      <c r="F978" s="90">
        <f t="shared" si="30"/>
        <v>0</v>
      </c>
      <c r="G978" s="90">
        <f t="shared" si="31"/>
        <v>0</v>
      </c>
      <c r="H978" s="25"/>
      <c r="I978" s="80"/>
      <c r="J978" s="80"/>
      <c r="K978" s="80"/>
      <c r="L978" s="80"/>
      <c r="M978" s="80"/>
      <c r="N978" s="80"/>
      <c r="O978" s="80"/>
      <c r="P978" s="80"/>
      <c r="Q978" s="80"/>
      <c r="R978" s="80"/>
      <c r="S978" s="80"/>
      <c r="T978" s="80"/>
    </row>
    <row r="979" ht="15.75" customHeight="1" spans="1:20">
      <c r="A979" s="87" t="s">
        <v>792</v>
      </c>
      <c r="B979" s="88" t="s">
        <v>793</v>
      </c>
      <c r="C979" s="40"/>
      <c r="D979" s="40"/>
      <c r="E979" s="25"/>
      <c r="F979" s="90">
        <f t="shared" si="30"/>
        <v>0</v>
      </c>
      <c r="G979" s="90">
        <f t="shared" si="31"/>
        <v>0</v>
      </c>
      <c r="H979" s="25"/>
      <c r="I979" s="80"/>
      <c r="J979" s="80"/>
      <c r="K979" s="80"/>
      <c r="L979" s="80"/>
      <c r="M979" s="80"/>
      <c r="N979" s="80"/>
      <c r="O979" s="80"/>
      <c r="P979" s="80"/>
      <c r="Q979" s="80"/>
      <c r="R979" s="80"/>
      <c r="S979" s="80"/>
      <c r="T979" s="80"/>
    </row>
    <row r="980" ht="15.75" customHeight="1" spans="1:20">
      <c r="A980" s="87" t="s">
        <v>794</v>
      </c>
      <c r="B980" s="88" t="s">
        <v>795</v>
      </c>
      <c r="C980" s="40"/>
      <c r="D980" s="40"/>
      <c r="E980" s="25"/>
      <c r="F980" s="90">
        <f t="shared" si="30"/>
        <v>0</v>
      </c>
      <c r="G980" s="90">
        <f t="shared" si="31"/>
        <v>0</v>
      </c>
      <c r="H980" s="25"/>
      <c r="I980" s="80"/>
      <c r="J980" s="80"/>
      <c r="K980" s="80"/>
      <c r="L980" s="80"/>
      <c r="M980" s="80"/>
      <c r="N980" s="80"/>
      <c r="O980" s="80"/>
      <c r="P980" s="80"/>
      <c r="Q980" s="80"/>
      <c r="R980" s="80"/>
      <c r="S980" s="80"/>
      <c r="T980" s="80"/>
    </row>
    <row r="981" ht="15.75" customHeight="1" spans="1:20">
      <c r="A981" s="87" t="s">
        <v>796</v>
      </c>
      <c r="B981" s="88" t="s">
        <v>797</v>
      </c>
      <c r="C981" s="40"/>
      <c r="D981" s="40"/>
      <c r="E981" s="25"/>
      <c r="F981" s="90">
        <f t="shared" si="30"/>
        <v>0</v>
      </c>
      <c r="G981" s="90">
        <f t="shared" si="31"/>
        <v>0</v>
      </c>
      <c r="H981" s="25"/>
      <c r="I981" s="80"/>
      <c r="J981" s="80"/>
      <c r="K981" s="80"/>
      <c r="L981" s="80"/>
      <c r="M981" s="80"/>
      <c r="N981" s="80"/>
      <c r="O981" s="80"/>
      <c r="P981" s="80"/>
      <c r="Q981" s="80"/>
      <c r="R981" s="80"/>
      <c r="S981" s="80"/>
      <c r="T981" s="80"/>
    </row>
    <row r="982" ht="15.75" customHeight="1" spans="1:20">
      <c r="A982" s="87" t="s">
        <v>798</v>
      </c>
      <c r="B982" s="88" t="s">
        <v>799</v>
      </c>
      <c r="C982" s="40"/>
      <c r="D982" s="40"/>
      <c r="E982" s="25"/>
      <c r="F982" s="90">
        <f t="shared" si="30"/>
        <v>0</v>
      </c>
      <c r="G982" s="90">
        <f t="shared" si="31"/>
        <v>0</v>
      </c>
      <c r="H982" s="25"/>
      <c r="I982" s="80"/>
      <c r="J982" s="80"/>
      <c r="K982" s="80"/>
      <c r="L982" s="80"/>
      <c r="M982" s="80"/>
      <c r="N982" s="80"/>
      <c r="O982" s="80"/>
      <c r="P982" s="80"/>
      <c r="Q982" s="80"/>
      <c r="R982" s="80"/>
      <c r="S982" s="80"/>
      <c r="T982" s="80"/>
    </row>
    <row r="983" ht="15.75" customHeight="1" spans="1:20">
      <c r="A983" s="87">
        <v>21503</v>
      </c>
      <c r="B983" s="88" t="s">
        <v>800</v>
      </c>
      <c r="C983" s="36">
        <f>SUM(C984,C985,C986,C987)</f>
        <v>0</v>
      </c>
      <c r="D983" s="36">
        <f>SUM(D984,D985,D986,D987)</f>
        <v>0</v>
      </c>
      <c r="E983" s="36">
        <f>SUM(E984,E985,E986,E987)</f>
        <v>0</v>
      </c>
      <c r="F983" s="90">
        <f t="shared" si="30"/>
        <v>0</v>
      </c>
      <c r="G983" s="90">
        <f t="shared" si="31"/>
        <v>0</v>
      </c>
      <c r="H983" s="24">
        <f>SUM(H984,H985,H986,H987)</f>
        <v>0</v>
      </c>
      <c r="I983" s="80"/>
      <c r="J983" s="80"/>
      <c r="K983" s="80"/>
      <c r="L983" s="80"/>
      <c r="M983" s="80"/>
      <c r="N983" s="80"/>
      <c r="O983" s="80"/>
      <c r="P983" s="80"/>
      <c r="Q983" s="80"/>
      <c r="R983" s="80"/>
      <c r="S983" s="80"/>
      <c r="T983" s="80"/>
    </row>
    <row r="984" ht="15.75" customHeight="1" spans="1:20">
      <c r="A984" s="87">
        <v>2150301</v>
      </c>
      <c r="B984" s="88" t="s">
        <v>46</v>
      </c>
      <c r="C984" s="40"/>
      <c r="D984" s="40"/>
      <c r="E984" s="40"/>
      <c r="F984" s="90">
        <f t="shared" si="30"/>
        <v>0</v>
      </c>
      <c r="G984" s="90">
        <f t="shared" si="31"/>
        <v>0</v>
      </c>
      <c r="H984" s="25"/>
      <c r="I984" s="80"/>
      <c r="J984" s="80"/>
      <c r="K984" s="80"/>
      <c r="L984" s="80"/>
      <c r="M984" s="80"/>
      <c r="N984" s="80"/>
      <c r="O984" s="80"/>
      <c r="P984" s="80"/>
      <c r="Q984" s="80"/>
      <c r="R984" s="80"/>
      <c r="S984" s="80"/>
      <c r="T984" s="80"/>
    </row>
    <row r="985" ht="15.75" customHeight="1" spans="1:20">
      <c r="A985" s="87">
        <v>2150302</v>
      </c>
      <c r="B985" s="88" t="s">
        <v>47</v>
      </c>
      <c r="C985" s="40"/>
      <c r="D985" s="40"/>
      <c r="E985" s="40"/>
      <c r="F985" s="90">
        <f t="shared" si="30"/>
        <v>0</v>
      </c>
      <c r="G985" s="90">
        <f t="shared" si="31"/>
        <v>0</v>
      </c>
      <c r="H985" s="25"/>
      <c r="I985" s="80"/>
      <c r="J985" s="80"/>
      <c r="K985" s="80"/>
      <c r="L985" s="80"/>
      <c r="M985" s="80"/>
      <c r="N985" s="80"/>
      <c r="O985" s="80"/>
      <c r="P985" s="80"/>
      <c r="Q985" s="80"/>
      <c r="R985" s="80"/>
      <c r="S985" s="80"/>
      <c r="T985" s="80"/>
    </row>
    <row r="986" ht="15.75" customHeight="1" spans="1:20">
      <c r="A986" s="87">
        <v>2150303</v>
      </c>
      <c r="B986" s="88" t="s">
        <v>48</v>
      </c>
      <c r="C986" s="40"/>
      <c r="D986" s="40"/>
      <c r="E986" s="40"/>
      <c r="F986" s="90">
        <f t="shared" si="30"/>
        <v>0</v>
      </c>
      <c r="G986" s="90">
        <f t="shared" si="31"/>
        <v>0</v>
      </c>
      <c r="H986" s="25"/>
      <c r="I986" s="80"/>
      <c r="J986" s="80"/>
      <c r="K986" s="80"/>
      <c r="L986" s="80"/>
      <c r="M986" s="80"/>
      <c r="N986" s="80"/>
      <c r="O986" s="80"/>
      <c r="P986" s="80"/>
      <c r="Q986" s="80"/>
      <c r="R986" s="80"/>
      <c r="S986" s="80"/>
      <c r="T986" s="80"/>
    </row>
    <row r="987" ht="15.75" customHeight="1" spans="1:20">
      <c r="A987" s="87">
        <v>2150399</v>
      </c>
      <c r="B987" s="88" t="s">
        <v>801</v>
      </c>
      <c r="C987" s="40"/>
      <c r="D987" s="40"/>
      <c r="E987" s="40"/>
      <c r="F987" s="90">
        <f t="shared" si="30"/>
        <v>0</v>
      </c>
      <c r="G987" s="90">
        <f t="shared" si="31"/>
        <v>0</v>
      </c>
      <c r="H987" s="25"/>
      <c r="I987" s="80"/>
      <c r="J987" s="80"/>
      <c r="K987" s="80"/>
      <c r="L987" s="80"/>
      <c r="M987" s="80"/>
      <c r="N987" s="80"/>
      <c r="O987" s="80"/>
      <c r="P987" s="80"/>
      <c r="Q987" s="80"/>
      <c r="R987" s="80"/>
      <c r="S987" s="80"/>
      <c r="T987" s="80"/>
    </row>
    <row r="988" ht="15.75" customHeight="1" spans="1:20">
      <c r="A988" s="87">
        <v>21505</v>
      </c>
      <c r="B988" s="88" t="s">
        <v>802</v>
      </c>
      <c r="C988" s="36">
        <f>SUM(C989,C990,C991,C992,C993,C994,C995,C996,C997,C998)</f>
        <v>0</v>
      </c>
      <c r="D988" s="24">
        <f>SUM(D989,D990,D991,D992,D993,D994,D995,D996,D997,D998)</f>
        <v>80</v>
      </c>
      <c r="E988" s="24">
        <f>SUM(E989,E990,E991,E992,E993,E994,E995,E996,E997,E998)</f>
        <v>0</v>
      </c>
      <c r="F988" s="90">
        <f t="shared" si="30"/>
        <v>0</v>
      </c>
      <c r="G988" s="90">
        <f t="shared" si="31"/>
        <v>0</v>
      </c>
      <c r="H988" s="24">
        <f>SUM(H989,H990,H991,H992,H993,H994,H995,H996,H997,H998)</f>
        <v>0</v>
      </c>
      <c r="I988" s="80"/>
      <c r="J988" s="80"/>
      <c r="K988" s="80"/>
      <c r="L988" s="80"/>
      <c r="M988" s="80"/>
      <c r="N988" s="80"/>
      <c r="O988" s="80"/>
      <c r="P988" s="80"/>
      <c r="Q988" s="80"/>
      <c r="R988" s="80"/>
      <c r="S988" s="80"/>
      <c r="T988" s="80"/>
    </row>
    <row r="989" ht="15.75" customHeight="1" spans="1:20">
      <c r="A989" s="87">
        <v>2150501</v>
      </c>
      <c r="B989" s="88" t="s">
        <v>46</v>
      </c>
      <c r="C989" s="40"/>
      <c r="D989" s="40"/>
      <c r="E989" s="40"/>
      <c r="F989" s="90">
        <f t="shared" si="30"/>
        <v>0</v>
      </c>
      <c r="G989" s="90">
        <f t="shared" si="31"/>
        <v>0</v>
      </c>
      <c r="H989" s="25"/>
      <c r="I989" s="80"/>
      <c r="J989" s="80"/>
      <c r="K989" s="80"/>
      <c r="L989" s="80"/>
      <c r="M989" s="80"/>
      <c r="N989" s="80"/>
      <c r="O989" s="80"/>
      <c r="P989" s="80"/>
      <c r="Q989" s="80"/>
      <c r="R989" s="80"/>
      <c r="S989" s="80"/>
      <c r="T989" s="80"/>
    </row>
    <row r="990" ht="15.75" customHeight="1" spans="1:20">
      <c r="A990" s="87">
        <v>2150502</v>
      </c>
      <c r="B990" s="88" t="s">
        <v>47</v>
      </c>
      <c r="C990" s="40"/>
      <c r="D990" s="40"/>
      <c r="E990" s="25"/>
      <c r="F990" s="90">
        <f t="shared" si="30"/>
        <v>0</v>
      </c>
      <c r="G990" s="90">
        <f t="shared" si="31"/>
        <v>0</v>
      </c>
      <c r="H990" s="25"/>
      <c r="I990" s="80"/>
      <c r="J990" s="80"/>
      <c r="K990" s="80"/>
      <c r="L990" s="80"/>
      <c r="M990" s="80"/>
      <c r="N990" s="80"/>
      <c r="O990" s="80"/>
      <c r="P990" s="80"/>
      <c r="Q990" s="80"/>
      <c r="R990" s="80"/>
      <c r="S990" s="80"/>
      <c r="T990" s="80"/>
    </row>
    <row r="991" ht="15.75" customHeight="1" spans="1:20">
      <c r="A991" s="87">
        <v>2150503</v>
      </c>
      <c r="B991" s="88" t="s">
        <v>48</v>
      </c>
      <c r="C991" s="40"/>
      <c r="D991" s="40"/>
      <c r="E991" s="25"/>
      <c r="F991" s="90">
        <f t="shared" si="30"/>
        <v>0</v>
      </c>
      <c r="G991" s="90">
        <f t="shared" si="31"/>
        <v>0</v>
      </c>
      <c r="H991" s="25"/>
      <c r="I991" s="80"/>
      <c r="J991" s="80"/>
      <c r="K991" s="80"/>
      <c r="L991" s="80"/>
      <c r="M991" s="80"/>
      <c r="N991" s="80"/>
      <c r="O991" s="80"/>
      <c r="P991" s="80"/>
      <c r="Q991" s="80"/>
      <c r="R991" s="80"/>
      <c r="S991" s="80"/>
      <c r="T991" s="80"/>
    </row>
    <row r="992" ht="15.75" customHeight="1" spans="1:20">
      <c r="A992" s="87">
        <v>2150505</v>
      </c>
      <c r="B992" s="88" t="s">
        <v>803</v>
      </c>
      <c r="C992" s="40"/>
      <c r="D992" s="40"/>
      <c r="E992" s="25"/>
      <c r="F992" s="90">
        <f t="shared" si="30"/>
        <v>0</v>
      </c>
      <c r="G992" s="90">
        <f t="shared" si="31"/>
        <v>0</v>
      </c>
      <c r="H992" s="25"/>
      <c r="I992" s="80"/>
      <c r="J992" s="80"/>
      <c r="K992" s="80"/>
      <c r="L992" s="80"/>
      <c r="M992" s="80"/>
      <c r="N992" s="80"/>
      <c r="O992" s="80"/>
      <c r="P992" s="80"/>
      <c r="Q992" s="80"/>
      <c r="R992" s="80"/>
      <c r="S992" s="80"/>
      <c r="T992" s="80"/>
    </row>
    <row r="993" ht="15.75" customHeight="1" spans="1:20">
      <c r="A993" s="87">
        <v>2150507</v>
      </c>
      <c r="B993" s="88" t="s">
        <v>804</v>
      </c>
      <c r="C993" s="40"/>
      <c r="D993" s="40"/>
      <c r="E993" s="25"/>
      <c r="F993" s="90">
        <f t="shared" si="30"/>
        <v>0</v>
      </c>
      <c r="G993" s="90">
        <f t="shared" si="31"/>
        <v>0</v>
      </c>
      <c r="H993" s="25"/>
      <c r="I993" s="80"/>
      <c r="J993" s="80"/>
      <c r="K993" s="80"/>
      <c r="L993" s="80"/>
      <c r="M993" s="80"/>
      <c r="N993" s="80"/>
      <c r="O993" s="80"/>
      <c r="P993" s="80"/>
      <c r="Q993" s="80"/>
      <c r="R993" s="80"/>
      <c r="S993" s="80"/>
      <c r="T993" s="80"/>
    </row>
    <row r="994" ht="15.75" customHeight="1" spans="1:20">
      <c r="A994" s="87">
        <v>2150508</v>
      </c>
      <c r="B994" s="88" t="s">
        <v>805</v>
      </c>
      <c r="C994" s="40"/>
      <c r="D994" s="40"/>
      <c r="E994" s="25"/>
      <c r="F994" s="90">
        <f t="shared" si="30"/>
        <v>0</v>
      </c>
      <c r="G994" s="90">
        <f t="shared" si="31"/>
        <v>0</v>
      </c>
      <c r="H994" s="25"/>
      <c r="I994" s="80"/>
      <c r="J994" s="80"/>
      <c r="K994" s="80"/>
      <c r="L994" s="80"/>
      <c r="M994" s="80"/>
      <c r="N994" s="80"/>
      <c r="O994" s="80"/>
      <c r="P994" s="80"/>
      <c r="Q994" s="80"/>
      <c r="R994" s="80"/>
      <c r="S994" s="80"/>
      <c r="T994" s="80"/>
    </row>
    <row r="995" ht="15.75" customHeight="1" spans="1:20">
      <c r="A995" s="87">
        <v>2150516</v>
      </c>
      <c r="B995" s="88" t="s">
        <v>806</v>
      </c>
      <c r="C995" s="40"/>
      <c r="D995" s="40"/>
      <c r="E995" s="25"/>
      <c r="F995" s="90">
        <f t="shared" si="30"/>
        <v>0</v>
      </c>
      <c r="G995" s="90">
        <f t="shared" si="31"/>
        <v>0</v>
      </c>
      <c r="H995" s="25"/>
      <c r="I995" s="80"/>
      <c r="J995" s="80"/>
      <c r="K995" s="80"/>
      <c r="L995" s="80"/>
      <c r="M995" s="80"/>
      <c r="N995" s="80"/>
      <c r="O995" s="80"/>
      <c r="P995" s="80"/>
      <c r="Q995" s="80"/>
      <c r="R995" s="80"/>
      <c r="S995" s="80"/>
      <c r="T995" s="80"/>
    </row>
    <row r="996" ht="15.75" customHeight="1" spans="1:20">
      <c r="A996" s="87">
        <v>2150517</v>
      </c>
      <c r="B996" s="88" t="s">
        <v>807</v>
      </c>
      <c r="C996" s="40"/>
      <c r="D996" s="40"/>
      <c r="E996" s="25"/>
      <c r="F996" s="90">
        <f t="shared" si="30"/>
        <v>0</v>
      </c>
      <c r="G996" s="90">
        <f t="shared" si="31"/>
        <v>0</v>
      </c>
      <c r="H996" s="25"/>
      <c r="I996" s="80"/>
      <c r="J996" s="80"/>
      <c r="K996" s="80"/>
      <c r="L996" s="80"/>
      <c r="M996" s="80"/>
      <c r="N996" s="80"/>
      <c r="O996" s="80"/>
      <c r="P996" s="80"/>
      <c r="Q996" s="80"/>
      <c r="R996" s="80"/>
      <c r="S996" s="80"/>
      <c r="T996" s="80"/>
    </row>
    <row r="997" ht="15.75" customHeight="1" spans="1:20">
      <c r="A997" s="87">
        <v>2150550</v>
      </c>
      <c r="B997" s="88" t="s">
        <v>55</v>
      </c>
      <c r="C997" s="40"/>
      <c r="D997" s="40"/>
      <c r="E997" s="25"/>
      <c r="F997" s="90">
        <f t="shared" si="30"/>
        <v>0</v>
      </c>
      <c r="G997" s="90">
        <f t="shared" si="31"/>
        <v>0</v>
      </c>
      <c r="H997" s="25"/>
      <c r="I997" s="80"/>
      <c r="J997" s="80"/>
      <c r="K997" s="80"/>
      <c r="L997" s="80"/>
      <c r="M997" s="80"/>
      <c r="N997" s="80"/>
      <c r="O997" s="80"/>
      <c r="P997" s="80"/>
      <c r="Q997" s="80"/>
      <c r="R997" s="80"/>
      <c r="S997" s="80"/>
      <c r="T997" s="80"/>
    </row>
    <row r="998" ht="15.75" customHeight="1" spans="1:20">
      <c r="A998" s="87">
        <v>2150599</v>
      </c>
      <c r="B998" s="88" t="s">
        <v>808</v>
      </c>
      <c r="C998" s="40"/>
      <c r="D998" s="40">
        <v>80</v>
      </c>
      <c r="E998" s="25"/>
      <c r="F998" s="90">
        <f t="shared" si="30"/>
        <v>0</v>
      </c>
      <c r="G998" s="90">
        <f t="shared" si="31"/>
        <v>0</v>
      </c>
      <c r="H998" s="25"/>
      <c r="I998" s="80"/>
      <c r="J998" s="80"/>
      <c r="K998" s="80"/>
      <c r="L998" s="80"/>
      <c r="M998" s="80"/>
      <c r="N998" s="80"/>
      <c r="O998" s="80"/>
      <c r="P998" s="80"/>
      <c r="Q998" s="80"/>
      <c r="R998" s="80"/>
      <c r="S998" s="80"/>
      <c r="T998" s="80"/>
    </row>
    <row r="999" ht="15.75" customHeight="1" spans="1:20">
      <c r="A999" s="87">
        <v>21507</v>
      </c>
      <c r="B999" s="88" t="s">
        <v>809</v>
      </c>
      <c r="C999" s="36">
        <f>SUM(C1000,C1001,C1002,C1003,C1004,C1005)</f>
        <v>0</v>
      </c>
      <c r="D999" s="36">
        <f>SUM(D1000,D1001,D1002,D1003,D1004,D1005)</f>
        <v>6095</v>
      </c>
      <c r="E999" s="36">
        <f>SUM(E1000,E1001,E1002,E1003,E1004,E1005)</f>
        <v>0</v>
      </c>
      <c r="F999" s="90">
        <f t="shared" si="30"/>
        <v>0</v>
      </c>
      <c r="G999" s="90">
        <f t="shared" si="31"/>
        <v>0</v>
      </c>
      <c r="H999" s="24">
        <f>SUM(H1000,H1001,H1002,H1003,H1004,H1005)</f>
        <v>0</v>
      </c>
      <c r="I999" s="80"/>
      <c r="J999" s="80"/>
      <c r="K999" s="80"/>
      <c r="L999" s="80"/>
      <c r="M999" s="80"/>
      <c r="N999" s="80"/>
      <c r="O999" s="80"/>
      <c r="P999" s="80"/>
      <c r="Q999" s="80"/>
      <c r="R999" s="80"/>
      <c r="S999" s="80"/>
      <c r="T999" s="80"/>
    </row>
    <row r="1000" ht="15.75" customHeight="1" spans="1:20">
      <c r="A1000" s="87">
        <v>2150701</v>
      </c>
      <c r="B1000" s="88" t="s">
        <v>46</v>
      </c>
      <c r="C1000" s="40"/>
      <c r="D1000" s="40"/>
      <c r="E1000" s="40"/>
      <c r="F1000" s="90">
        <f t="shared" si="30"/>
        <v>0</v>
      </c>
      <c r="G1000" s="90">
        <f t="shared" si="31"/>
        <v>0</v>
      </c>
      <c r="H1000" s="25"/>
      <c r="I1000" s="80"/>
      <c r="J1000" s="80"/>
      <c r="K1000" s="80"/>
      <c r="L1000" s="80"/>
      <c r="M1000" s="80"/>
      <c r="N1000" s="80"/>
      <c r="O1000" s="80"/>
      <c r="P1000" s="80"/>
      <c r="Q1000" s="80"/>
      <c r="R1000" s="80"/>
      <c r="S1000" s="80"/>
      <c r="T1000" s="80"/>
    </row>
    <row r="1001" ht="15.75" customHeight="1" spans="1:20">
      <c r="A1001" s="87">
        <v>2150702</v>
      </c>
      <c r="B1001" s="88" t="s">
        <v>47</v>
      </c>
      <c r="C1001" s="40"/>
      <c r="D1001" s="40"/>
      <c r="E1001" s="25"/>
      <c r="F1001" s="90">
        <f t="shared" si="30"/>
        <v>0</v>
      </c>
      <c r="G1001" s="90">
        <f t="shared" si="31"/>
        <v>0</v>
      </c>
      <c r="H1001" s="25"/>
      <c r="I1001" s="80"/>
      <c r="J1001" s="80"/>
      <c r="K1001" s="80"/>
      <c r="L1001" s="80"/>
      <c r="M1001" s="80"/>
      <c r="N1001" s="80"/>
      <c r="O1001" s="80"/>
      <c r="P1001" s="80"/>
      <c r="Q1001" s="80"/>
      <c r="R1001" s="80"/>
      <c r="S1001" s="80"/>
      <c r="T1001" s="80"/>
    </row>
    <row r="1002" ht="15.75" customHeight="1" spans="1:20">
      <c r="A1002" s="87">
        <v>2150703</v>
      </c>
      <c r="B1002" s="88" t="s">
        <v>48</v>
      </c>
      <c r="C1002" s="40"/>
      <c r="D1002" s="40"/>
      <c r="E1002" s="25"/>
      <c r="F1002" s="90">
        <f t="shared" si="30"/>
        <v>0</v>
      </c>
      <c r="G1002" s="90">
        <f t="shared" si="31"/>
        <v>0</v>
      </c>
      <c r="H1002" s="25"/>
      <c r="I1002" s="80"/>
      <c r="J1002" s="80"/>
      <c r="K1002" s="80"/>
      <c r="L1002" s="80"/>
      <c r="M1002" s="80"/>
      <c r="N1002" s="80"/>
      <c r="O1002" s="80"/>
      <c r="P1002" s="80"/>
      <c r="Q1002" s="80"/>
      <c r="R1002" s="80"/>
      <c r="S1002" s="80"/>
      <c r="T1002" s="80"/>
    </row>
    <row r="1003" ht="15.75" customHeight="1" spans="1:20">
      <c r="A1003" s="87">
        <v>2150704</v>
      </c>
      <c r="B1003" s="88" t="s">
        <v>810</v>
      </c>
      <c r="C1003" s="40"/>
      <c r="D1003" s="40"/>
      <c r="E1003" s="25"/>
      <c r="F1003" s="90">
        <f t="shared" si="30"/>
        <v>0</v>
      </c>
      <c r="G1003" s="90">
        <f t="shared" si="31"/>
        <v>0</v>
      </c>
      <c r="H1003" s="25"/>
      <c r="I1003" s="80"/>
      <c r="J1003" s="80"/>
      <c r="K1003" s="80"/>
      <c r="L1003" s="80"/>
      <c r="M1003" s="80"/>
      <c r="N1003" s="80"/>
      <c r="O1003" s="80"/>
      <c r="P1003" s="80"/>
      <c r="Q1003" s="80"/>
      <c r="R1003" s="80"/>
      <c r="S1003" s="80"/>
      <c r="T1003" s="80"/>
    </row>
    <row r="1004" ht="15.75" customHeight="1" spans="1:20">
      <c r="A1004" s="87">
        <v>2150705</v>
      </c>
      <c r="B1004" s="88" t="s">
        <v>811</v>
      </c>
      <c r="C1004" s="40"/>
      <c r="D1004" s="40"/>
      <c r="E1004" s="25"/>
      <c r="F1004" s="90">
        <f t="shared" si="30"/>
        <v>0</v>
      </c>
      <c r="G1004" s="90">
        <f t="shared" si="31"/>
        <v>0</v>
      </c>
      <c r="H1004" s="25"/>
      <c r="I1004" s="80"/>
      <c r="J1004" s="80"/>
      <c r="K1004" s="80"/>
      <c r="L1004" s="80"/>
      <c r="M1004" s="80"/>
      <c r="N1004" s="80"/>
      <c r="O1004" s="80"/>
      <c r="P1004" s="80"/>
      <c r="Q1004" s="80"/>
      <c r="R1004" s="80"/>
      <c r="S1004" s="80"/>
      <c r="T1004" s="80"/>
    </row>
    <row r="1005" ht="15.75" customHeight="1" spans="1:20">
      <c r="A1005" s="87">
        <v>2150799</v>
      </c>
      <c r="B1005" s="88" t="s">
        <v>812</v>
      </c>
      <c r="C1005" s="40"/>
      <c r="D1005" s="40">
        <v>6095</v>
      </c>
      <c r="E1005" s="25">
        <v>0</v>
      </c>
      <c r="F1005" s="90">
        <f t="shared" si="30"/>
        <v>0</v>
      </c>
      <c r="G1005" s="90">
        <f t="shared" si="31"/>
        <v>0</v>
      </c>
      <c r="H1005" s="25">
        <v>0</v>
      </c>
      <c r="I1005" s="80"/>
      <c r="J1005" s="80"/>
      <c r="K1005" s="80"/>
      <c r="L1005" s="80"/>
      <c r="M1005" s="80"/>
      <c r="N1005" s="80"/>
      <c r="O1005" s="80"/>
      <c r="P1005" s="80"/>
      <c r="Q1005" s="80"/>
      <c r="R1005" s="80"/>
      <c r="S1005" s="80"/>
      <c r="T1005" s="80"/>
    </row>
    <row r="1006" ht="15.75" customHeight="1" spans="1:20">
      <c r="A1006" s="87">
        <v>21508</v>
      </c>
      <c r="B1006" s="88" t="s">
        <v>813</v>
      </c>
      <c r="C1006" s="36">
        <f>SUM(C1007,C1008,C1009,C1010,C1011,C1012,C1013)</f>
        <v>0</v>
      </c>
      <c r="D1006" s="36">
        <f>SUM(D1007,D1008,D1009,D1010,D1011,D1012,D1013)</f>
        <v>188</v>
      </c>
      <c r="E1006" s="36">
        <f>SUM(E1007,E1008,E1009,E1010,E1011,E1012,E1013)</f>
        <v>0</v>
      </c>
      <c r="F1006" s="90">
        <f t="shared" si="30"/>
        <v>0</v>
      </c>
      <c r="G1006" s="90">
        <f t="shared" si="31"/>
        <v>0</v>
      </c>
      <c r="H1006" s="24">
        <f>SUM(H1007,H1008,H1009,H1010,H1011,H1012,H1013)</f>
        <v>0</v>
      </c>
      <c r="I1006" s="80"/>
      <c r="J1006" s="80"/>
      <c r="K1006" s="80"/>
      <c r="L1006" s="80"/>
      <c r="M1006" s="80"/>
      <c r="N1006" s="80"/>
      <c r="O1006" s="80"/>
      <c r="P1006" s="80"/>
      <c r="Q1006" s="80"/>
      <c r="R1006" s="80"/>
      <c r="S1006" s="80"/>
      <c r="T1006" s="80"/>
    </row>
    <row r="1007" ht="15.75" customHeight="1" spans="1:20">
      <c r="A1007" s="87">
        <v>2150801</v>
      </c>
      <c r="B1007" s="88" t="s">
        <v>46</v>
      </c>
      <c r="C1007" s="40"/>
      <c r="D1007" s="40">
        <v>1</v>
      </c>
      <c r="E1007" s="40">
        <v>0</v>
      </c>
      <c r="F1007" s="90">
        <f t="shared" si="30"/>
        <v>0</v>
      </c>
      <c r="G1007" s="90">
        <f t="shared" si="31"/>
        <v>0</v>
      </c>
      <c r="H1007" s="25">
        <v>0</v>
      </c>
      <c r="I1007" s="80"/>
      <c r="J1007" s="80"/>
      <c r="K1007" s="80"/>
      <c r="L1007" s="80"/>
      <c r="M1007" s="80"/>
      <c r="N1007" s="80"/>
      <c r="O1007" s="80"/>
      <c r="P1007" s="80"/>
      <c r="Q1007" s="80"/>
      <c r="R1007" s="80"/>
      <c r="S1007" s="80"/>
      <c r="T1007" s="80"/>
    </row>
    <row r="1008" ht="15.75" customHeight="1" spans="1:20">
      <c r="A1008" s="87">
        <v>2150802</v>
      </c>
      <c r="B1008" s="88" t="s">
        <v>47</v>
      </c>
      <c r="C1008" s="40"/>
      <c r="D1008" s="40"/>
      <c r="E1008" s="25"/>
      <c r="F1008" s="90">
        <f t="shared" si="30"/>
        <v>0</v>
      </c>
      <c r="G1008" s="90">
        <f t="shared" si="31"/>
        <v>0</v>
      </c>
      <c r="H1008" s="25"/>
      <c r="I1008" s="80"/>
      <c r="J1008" s="80"/>
      <c r="K1008" s="80"/>
      <c r="L1008" s="80"/>
      <c r="M1008" s="80"/>
      <c r="N1008" s="80"/>
      <c r="O1008" s="80"/>
      <c r="P1008" s="80"/>
      <c r="Q1008" s="80"/>
      <c r="R1008" s="80"/>
      <c r="S1008" s="80"/>
      <c r="T1008" s="80"/>
    </row>
    <row r="1009" ht="15.75" customHeight="1" spans="1:20">
      <c r="A1009" s="87">
        <v>2150803</v>
      </c>
      <c r="B1009" s="88" t="s">
        <v>48</v>
      </c>
      <c r="C1009" s="40"/>
      <c r="D1009" s="40"/>
      <c r="E1009" s="25"/>
      <c r="F1009" s="90">
        <f t="shared" si="30"/>
        <v>0</v>
      </c>
      <c r="G1009" s="90">
        <f t="shared" si="31"/>
        <v>0</v>
      </c>
      <c r="H1009" s="25"/>
      <c r="I1009" s="80"/>
      <c r="J1009" s="80"/>
      <c r="K1009" s="80"/>
      <c r="L1009" s="80"/>
      <c r="M1009" s="80"/>
      <c r="N1009" s="80"/>
      <c r="O1009" s="80"/>
      <c r="P1009" s="80"/>
      <c r="Q1009" s="80"/>
      <c r="R1009" s="80"/>
      <c r="S1009" s="80"/>
      <c r="T1009" s="80"/>
    </row>
    <row r="1010" ht="15.75" customHeight="1" spans="1:20">
      <c r="A1010" s="87">
        <v>2150804</v>
      </c>
      <c r="B1010" s="88" t="s">
        <v>814</v>
      </c>
      <c r="C1010" s="40"/>
      <c r="D1010" s="40"/>
      <c r="E1010" s="25"/>
      <c r="F1010" s="90">
        <f t="shared" si="30"/>
        <v>0</v>
      </c>
      <c r="G1010" s="90">
        <f t="shared" si="31"/>
        <v>0</v>
      </c>
      <c r="H1010" s="25"/>
      <c r="I1010" s="80"/>
      <c r="J1010" s="80"/>
      <c r="K1010" s="80"/>
      <c r="L1010" s="80"/>
      <c r="M1010" s="80"/>
      <c r="N1010" s="80"/>
      <c r="O1010" s="80"/>
      <c r="P1010" s="80"/>
      <c r="Q1010" s="80"/>
      <c r="R1010" s="80"/>
      <c r="S1010" s="80"/>
      <c r="T1010" s="80"/>
    </row>
    <row r="1011" ht="15.75" customHeight="1" spans="1:20">
      <c r="A1011" s="87">
        <v>2150805</v>
      </c>
      <c r="B1011" s="88" t="s">
        <v>815</v>
      </c>
      <c r="C1011" s="40"/>
      <c r="D1011" s="40"/>
      <c r="E1011" s="25"/>
      <c r="F1011" s="90">
        <f t="shared" si="30"/>
        <v>0</v>
      </c>
      <c r="G1011" s="90">
        <f t="shared" si="31"/>
        <v>0</v>
      </c>
      <c r="H1011" s="25"/>
      <c r="I1011" s="80"/>
      <c r="J1011" s="80"/>
      <c r="K1011" s="80"/>
      <c r="L1011" s="80"/>
      <c r="M1011" s="80"/>
      <c r="N1011" s="80"/>
      <c r="O1011" s="80"/>
      <c r="P1011" s="80"/>
      <c r="Q1011" s="80"/>
      <c r="R1011" s="80"/>
      <c r="S1011" s="80"/>
      <c r="T1011" s="80"/>
    </row>
    <row r="1012" ht="15.75" customHeight="1" spans="1:20">
      <c r="A1012" s="87">
        <v>2150806</v>
      </c>
      <c r="B1012" s="88" t="s">
        <v>816</v>
      </c>
      <c r="C1012" s="40"/>
      <c r="D1012" s="40"/>
      <c r="E1012" s="25"/>
      <c r="F1012" s="90">
        <f t="shared" si="30"/>
        <v>0</v>
      </c>
      <c r="G1012" s="90">
        <f t="shared" si="31"/>
        <v>0</v>
      </c>
      <c r="H1012" s="25"/>
      <c r="I1012" s="80"/>
      <c r="J1012" s="80"/>
      <c r="K1012" s="80"/>
      <c r="L1012" s="80"/>
      <c r="M1012" s="80"/>
      <c r="N1012" s="80"/>
      <c r="O1012" s="80"/>
      <c r="P1012" s="80"/>
      <c r="Q1012" s="80"/>
      <c r="R1012" s="80"/>
      <c r="S1012" s="80"/>
      <c r="T1012" s="80"/>
    </row>
    <row r="1013" ht="15.75" customHeight="1" spans="1:20">
      <c r="A1013" s="87">
        <v>2150899</v>
      </c>
      <c r="B1013" s="88" t="s">
        <v>817</v>
      </c>
      <c r="C1013" s="40"/>
      <c r="D1013" s="40">
        <v>187</v>
      </c>
      <c r="E1013" s="25">
        <v>0</v>
      </c>
      <c r="F1013" s="90">
        <f t="shared" si="30"/>
        <v>0</v>
      </c>
      <c r="G1013" s="90">
        <f t="shared" si="31"/>
        <v>0</v>
      </c>
      <c r="H1013" s="25">
        <v>0</v>
      </c>
      <c r="I1013" s="80"/>
      <c r="J1013" s="80"/>
      <c r="K1013" s="80"/>
      <c r="L1013" s="80"/>
      <c r="M1013" s="80"/>
      <c r="N1013" s="80"/>
      <c r="O1013" s="80"/>
      <c r="P1013" s="80"/>
      <c r="Q1013" s="80"/>
      <c r="R1013" s="80"/>
      <c r="S1013" s="80"/>
      <c r="T1013" s="80"/>
    </row>
    <row r="1014" ht="15.75" customHeight="1" spans="1:20">
      <c r="A1014" s="87">
        <v>21599</v>
      </c>
      <c r="B1014" s="88" t="s">
        <v>818</v>
      </c>
      <c r="C1014" s="36">
        <f>SUM(C1015,C1016,C1017,C1018,C1019)</f>
        <v>0</v>
      </c>
      <c r="D1014" s="36">
        <f>SUM(D1015,D1016,D1017,D1018,D1019)</f>
        <v>0</v>
      </c>
      <c r="E1014" s="36">
        <f>SUM(E1015,E1016,E1017,E1018,E1019)</f>
        <v>0</v>
      </c>
      <c r="F1014" s="90">
        <f t="shared" si="30"/>
        <v>0</v>
      </c>
      <c r="G1014" s="90">
        <f t="shared" si="31"/>
        <v>0</v>
      </c>
      <c r="H1014" s="24">
        <f>SUM(H1015,H1016,H1017,H1018,H1019)</f>
        <v>0</v>
      </c>
      <c r="I1014" s="80"/>
      <c r="J1014" s="80"/>
      <c r="K1014" s="80"/>
      <c r="L1014" s="80"/>
      <c r="M1014" s="80"/>
      <c r="N1014" s="80"/>
      <c r="O1014" s="80"/>
      <c r="P1014" s="80"/>
      <c r="Q1014" s="80"/>
      <c r="R1014" s="80"/>
      <c r="S1014" s="80"/>
      <c r="T1014" s="80"/>
    </row>
    <row r="1015" ht="15.75" customHeight="1" spans="1:20">
      <c r="A1015" s="87">
        <v>2159901</v>
      </c>
      <c r="B1015" s="88" t="s">
        <v>819</v>
      </c>
      <c r="C1015" s="40"/>
      <c r="D1015" s="40"/>
      <c r="E1015" s="40"/>
      <c r="F1015" s="90">
        <f t="shared" si="30"/>
        <v>0</v>
      </c>
      <c r="G1015" s="90">
        <f t="shared" si="31"/>
        <v>0</v>
      </c>
      <c r="H1015" s="25"/>
      <c r="I1015" s="80"/>
      <c r="J1015" s="80"/>
      <c r="K1015" s="80"/>
      <c r="L1015" s="80"/>
      <c r="M1015" s="80"/>
      <c r="N1015" s="80"/>
      <c r="O1015" s="80"/>
      <c r="P1015" s="80"/>
      <c r="Q1015" s="80"/>
      <c r="R1015" s="80"/>
      <c r="S1015" s="80"/>
      <c r="T1015" s="80"/>
    </row>
    <row r="1016" ht="15.75" customHeight="1" spans="1:20">
      <c r="A1016" s="87">
        <v>2159904</v>
      </c>
      <c r="B1016" s="88" t="s">
        <v>820</v>
      </c>
      <c r="C1016" s="40"/>
      <c r="D1016" s="40"/>
      <c r="E1016" s="25"/>
      <c r="F1016" s="90">
        <f t="shared" si="30"/>
        <v>0</v>
      </c>
      <c r="G1016" s="90">
        <f t="shared" si="31"/>
        <v>0</v>
      </c>
      <c r="H1016" s="25"/>
      <c r="I1016" s="80"/>
      <c r="J1016" s="80"/>
      <c r="K1016" s="80"/>
      <c r="L1016" s="80"/>
      <c r="M1016" s="80"/>
      <c r="N1016" s="80"/>
      <c r="O1016" s="80"/>
      <c r="P1016" s="80"/>
      <c r="Q1016" s="80"/>
      <c r="R1016" s="80"/>
      <c r="S1016" s="80"/>
      <c r="T1016" s="80"/>
    </row>
    <row r="1017" ht="15.75" customHeight="1" spans="1:20">
      <c r="A1017" s="87">
        <v>2159905</v>
      </c>
      <c r="B1017" s="88" t="s">
        <v>821</v>
      </c>
      <c r="C1017" s="40"/>
      <c r="D1017" s="40"/>
      <c r="E1017" s="25"/>
      <c r="F1017" s="90">
        <f t="shared" si="30"/>
        <v>0</v>
      </c>
      <c r="G1017" s="90">
        <f t="shared" si="31"/>
        <v>0</v>
      </c>
      <c r="H1017" s="25"/>
      <c r="I1017" s="80"/>
      <c r="J1017" s="80"/>
      <c r="K1017" s="80"/>
      <c r="L1017" s="80"/>
      <c r="M1017" s="80"/>
      <c r="N1017" s="80"/>
      <c r="O1017" s="80"/>
      <c r="P1017" s="80"/>
      <c r="Q1017" s="80"/>
      <c r="R1017" s="80"/>
      <c r="S1017" s="80"/>
      <c r="T1017" s="80"/>
    </row>
    <row r="1018" ht="15.75" customHeight="1" spans="1:20">
      <c r="A1018" s="87">
        <v>2159906</v>
      </c>
      <c r="B1018" s="88" t="s">
        <v>822</v>
      </c>
      <c r="C1018" s="40"/>
      <c r="D1018" s="40"/>
      <c r="E1018" s="25"/>
      <c r="F1018" s="90">
        <f t="shared" si="30"/>
        <v>0</v>
      </c>
      <c r="G1018" s="90">
        <f t="shared" si="31"/>
        <v>0</v>
      </c>
      <c r="H1018" s="25"/>
      <c r="I1018" s="80"/>
      <c r="J1018" s="80"/>
      <c r="K1018" s="80"/>
      <c r="L1018" s="80"/>
      <c r="M1018" s="80"/>
      <c r="N1018" s="80"/>
      <c r="O1018" s="80"/>
      <c r="P1018" s="80"/>
      <c r="Q1018" s="80"/>
      <c r="R1018" s="80"/>
      <c r="S1018" s="80"/>
      <c r="T1018" s="80"/>
    </row>
    <row r="1019" ht="15.75" customHeight="1" spans="1:20">
      <c r="A1019" s="87">
        <v>2159999</v>
      </c>
      <c r="B1019" s="88" t="s">
        <v>823</v>
      </c>
      <c r="C1019" s="40"/>
      <c r="D1019" s="40"/>
      <c r="E1019" s="25"/>
      <c r="F1019" s="90">
        <f t="shared" si="30"/>
        <v>0</v>
      </c>
      <c r="G1019" s="90">
        <f t="shared" si="31"/>
        <v>0</v>
      </c>
      <c r="H1019" s="25"/>
      <c r="I1019" s="80"/>
      <c r="J1019" s="80"/>
      <c r="K1019" s="80"/>
      <c r="L1019" s="80"/>
      <c r="M1019" s="80"/>
      <c r="N1019" s="80"/>
      <c r="O1019" s="80"/>
      <c r="P1019" s="80"/>
      <c r="Q1019" s="80"/>
      <c r="R1019" s="80"/>
      <c r="S1019" s="80"/>
      <c r="T1019" s="80"/>
    </row>
    <row r="1020" ht="15.75" customHeight="1" spans="1:20">
      <c r="A1020" s="87">
        <v>216</v>
      </c>
      <c r="B1020" s="88" t="s">
        <v>824</v>
      </c>
      <c r="C1020" s="36">
        <f>SUM(C1021,C1031,C1037)</f>
        <v>323</v>
      </c>
      <c r="D1020" s="36">
        <f>SUM(D1021,D1031,D1037)</f>
        <v>360</v>
      </c>
      <c r="E1020" s="36">
        <f>SUM(E1021,E1031,E1037)</f>
        <v>356</v>
      </c>
      <c r="F1020" s="90">
        <f t="shared" si="30"/>
        <v>1.10216718266254</v>
      </c>
      <c r="G1020" s="90">
        <f t="shared" si="31"/>
        <v>0.988888888888889</v>
      </c>
      <c r="H1020" s="24">
        <f>SUM(H1021,H1031,H1037)</f>
        <v>356</v>
      </c>
      <c r="I1020" s="80"/>
      <c r="J1020" s="80"/>
      <c r="K1020" s="80"/>
      <c r="L1020" s="80"/>
      <c r="M1020" s="80"/>
      <c r="N1020" s="80"/>
      <c r="O1020" s="80"/>
      <c r="P1020" s="80"/>
      <c r="Q1020" s="80"/>
      <c r="R1020" s="80"/>
      <c r="S1020" s="80"/>
      <c r="T1020" s="80"/>
    </row>
    <row r="1021" ht="15.75" customHeight="1" spans="1:20">
      <c r="A1021" s="87">
        <v>21602</v>
      </c>
      <c r="B1021" s="88" t="s">
        <v>825</v>
      </c>
      <c r="C1021" s="36">
        <f>SUM(C1022,C1023,C1024,C1025,C1026,C1027,C1028,C1029,C1030)</f>
        <v>323</v>
      </c>
      <c r="D1021" s="36">
        <f>SUM(D1022,D1023,D1024,D1025,D1026,D1027,D1028,D1029,D1030)</f>
        <v>360</v>
      </c>
      <c r="E1021" s="36">
        <f>SUM(E1022,E1023,E1024,E1025,E1026,E1027,E1028,E1029,E1030)</f>
        <v>247</v>
      </c>
      <c r="F1021" s="90">
        <f t="shared" si="30"/>
        <v>0.764705882352941</v>
      </c>
      <c r="G1021" s="90">
        <f t="shared" si="31"/>
        <v>0.686111111111111</v>
      </c>
      <c r="H1021" s="24">
        <f>SUM(H1022,H1023,H1024,H1025,H1026,H1027,H1028,H1029,H1030)</f>
        <v>247</v>
      </c>
      <c r="I1021" s="80"/>
      <c r="J1021" s="80"/>
      <c r="K1021" s="80"/>
      <c r="L1021" s="80"/>
      <c r="M1021" s="80"/>
      <c r="N1021" s="80"/>
      <c r="O1021" s="80"/>
      <c r="P1021" s="80"/>
      <c r="Q1021" s="80"/>
      <c r="R1021" s="80"/>
      <c r="S1021" s="80"/>
      <c r="T1021" s="80"/>
    </row>
    <row r="1022" ht="15.75" customHeight="1" spans="1:20">
      <c r="A1022" s="87">
        <v>2160201</v>
      </c>
      <c r="B1022" s="88" t="s">
        <v>46</v>
      </c>
      <c r="C1022" s="40">
        <v>280</v>
      </c>
      <c r="D1022" s="40">
        <v>320</v>
      </c>
      <c r="E1022" s="40">
        <v>211</v>
      </c>
      <c r="F1022" s="90">
        <f t="shared" si="30"/>
        <v>0.753571428571429</v>
      </c>
      <c r="G1022" s="90">
        <f t="shared" si="31"/>
        <v>0.659375</v>
      </c>
      <c r="H1022" s="25">
        <v>211</v>
      </c>
      <c r="I1022" s="80"/>
      <c r="J1022" s="80"/>
      <c r="K1022" s="80"/>
      <c r="L1022" s="80"/>
      <c r="M1022" s="80"/>
      <c r="N1022" s="80"/>
      <c r="O1022" s="80"/>
      <c r="P1022" s="80"/>
      <c r="Q1022" s="80"/>
      <c r="R1022" s="80"/>
      <c r="S1022" s="80"/>
      <c r="T1022" s="80"/>
    </row>
    <row r="1023" ht="15.75" customHeight="1" spans="1:20">
      <c r="A1023" s="87">
        <v>2160202</v>
      </c>
      <c r="B1023" s="88" t="s">
        <v>47</v>
      </c>
      <c r="C1023" s="40"/>
      <c r="D1023" s="40"/>
      <c r="E1023" s="25"/>
      <c r="F1023" s="90">
        <f t="shared" si="30"/>
        <v>0</v>
      </c>
      <c r="G1023" s="90">
        <f t="shared" si="31"/>
        <v>0</v>
      </c>
      <c r="H1023" s="25"/>
      <c r="I1023" s="80"/>
      <c r="J1023" s="80"/>
      <c r="K1023" s="80"/>
      <c r="L1023" s="80"/>
      <c r="M1023" s="80"/>
      <c r="N1023" s="80"/>
      <c r="O1023" s="80"/>
      <c r="P1023" s="80"/>
      <c r="Q1023" s="80"/>
      <c r="R1023" s="80"/>
      <c r="S1023" s="80"/>
      <c r="T1023" s="80"/>
    </row>
    <row r="1024" ht="15.75" customHeight="1" spans="1:20">
      <c r="A1024" s="87">
        <v>2160203</v>
      </c>
      <c r="B1024" s="88" t="s">
        <v>48</v>
      </c>
      <c r="C1024" s="40"/>
      <c r="D1024" s="40"/>
      <c r="E1024" s="25"/>
      <c r="F1024" s="90">
        <f t="shared" si="30"/>
        <v>0</v>
      </c>
      <c r="G1024" s="90">
        <f t="shared" si="31"/>
        <v>0</v>
      </c>
      <c r="H1024" s="25"/>
      <c r="I1024" s="80"/>
      <c r="J1024" s="80"/>
      <c r="K1024" s="80"/>
      <c r="L1024" s="80"/>
      <c r="M1024" s="80"/>
      <c r="N1024" s="80"/>
      <c r="O1024" s="80"/>
      <c r="P1024" s="80"/>
      <c r="Q1024" s="80"/>
      <c r="R1024" s="80"/>
      <c r="S1024" s="80"/>
      <c r="T1024" s="80"/>
    </row>
    <row r="1025" ht="15.75" customHeight="1" spans="1:20">
      <c r="A1025" s="87">
        <v>2160216</v>
      </c>
      <c r="B1025" s="88" t="s">
        <v>826</v>
      </c>
      <c r="C1025" s="40"/>
      <c r="D1025" s="40"/>
      <c r="E1025" s="25"/>
      <c r="F1025" s="90">
        <f t="shared" si="30"/>
        <v>0</v>
      </c>
      <c r="G1025" s="90">
        <f t="shared" si="31"/>
        <v>0</v>
      </c>
      <c r="H1025" s="25"/>
      <c r="I1025" s="80"/>
      <c r="J1025" s="80"/>
      <c r="K1025" s="80"/>
      <c r="L1025" s="80"/>
      <c r="M1025" s="80"/>
      <c r="N1025" s="80"/>
      <c r="O1025" s="80"/>
      <c r="P1025" s="80"/>
      <c r="Q1025" s="80"/>
      <c r="R1025" s="80"/>
      <c r="S1025" s="80"/>
      <c r="T1025" s="80"/>
    </row>
    <row r="1026" ht="15.75" customHeight="1" spans="1:20">
      <c r="A1026" s="87">
        <v>2160217</v>
      </c>
      <c r="B1026" s="88" t="s">
        <v>827</v>
      </c>
      <c r="C1026" s="40"/>
      <c r="D1026" s="40"/>
      <c r="E1026" s="25"/>
      <c r="F1026" s="90">
        <f t="shared" si="30"/>
        <v>0</v>
      </c>
      <c r="G1026" s="90">
        <f t="shared" si="31"/>
        <v>0</v>
      </c>
      <c r="H1026" s="25"/>
      <c r="I1026" s="80"/>
      <c r="J1026" s="80"/>
      <c r="K1026" s="80"/>
      <c r="L1026" s="80"/>
      <c r="M1026" s="80"/>
      <c r="N1026" s="80"/>
      <c r="O1026" s="80"/>
      <c r="P1026" s="80"/>
      <c r="Q1026" s="80"/>
      <c r="R1026" s="80"/>
      <c r="S1026" s="80"/>
      <c r="T1026" s="80"/>
    </row>
    <row r="1027" ht="15.75" customHeight="1" spans="1:20">
      <c r="A1027" s="87">
        <v>2160218</v>
      </c>
      <c r="B1027" s="88" t="s">
        <v>828</v>
      </c>
      <c r="C1027" s="40"/>
      <c r="D1027" s="40"/>
      <c r="E1027" s="25"/>
      <c r="F1027" s="90">
        <f t="shared" si="30"/>
        <v>0</v>
      </c>
      <c r="G1027" s="90">
        <f t="shared" si="31"/>
        <v>0</v>
      </c>
      <c r="H1027" s="25"/>
      <c r="I1027" s="80"/>
      <c r="J1027" s="80"/>
      <c r="K1027" s="80"/>
      <c r="L1027" s="80"/>
      <c r="M1027" s="80"/>
      <c r="N1027" s="80"/>
      <c r="O1027" s="80"/>
      <c r="P1027" s="80"/>
      <c r="Q1027" s="80"/>
      <c r="R1027" s="80"/>
      <c r="S1027" s="80"/>
      <c r="T1027" s="80"/>
    </row>
    <row r="1028" ht="15.75" customHeight="1" spans="1:20">
      <c r="A1028" s="87">
        <v>2160219</v>
      </c>
      <c r="B1028" s="88" t="s">
        <v>829</v>
      </c>
      <c r="C1028" s="40"/>
      <c r="D1028" s="40"/>
      <c r="E1028" s="25"/>
      <c r="F1028" s="90">
        <f t="shared" si="30"/>
        <v>0</v>
      </c>
      <c r="G1028" s="90">
        <f t="shared" si="31"/>
        <v>0</v>
      </c>
      <c r="H1028" s="25"/>
      <c r="I1028" s="80"/>
      <c r="J1028" s="80"/>
      <c r="K1028" s="80"/>
      <c r="L1028" s="80"/>
      <c r="M1028" s="80"/>
      <c r="N1028" s="80"/>
      <c r="O1028" s="80"/>
      <c r="P1028" s="80"/>
      <c r="Q1028" s="80"/>
      <c r="R1028" s="80"/>
      <c r="S1028" s="80"/>
      <c r="T1028" s="80"/>
    </row>
    <row r="1029" ht="15.75" customHeight="1" spans="1:20">
      <c r="A1029" s="87">
        <v>2160250</v>
      </c>
      <c r="B1029" s="88" t="s">
        <v>55</v>
      </c>
      <c r="C1029" s="40">
        <v>43</v>
      </c>
      <c r="D1029" s="40">
        <v>40</v>
      </c>
      <c r="E1029" s="25">
        <v>16</v>
      </c>
      <c r="F1029" s="90">
        <f t="shared" si="30"/>
        <v>0.372093023255814</v>
      </c>
      <c r="G1029" s="90">
        <f t="shared" si="31"/>
        <v>0.4</v>
      </c>
      <c r="H1029" s="25">
        <v>16</v>
      </c>
      <c r="I1029" s="80"/>
      <c r="J1029" s="80"/>
      <c r="K1029" s="80"/>
      <c r="L1029" s="80"/>
      <c r="M1029" s="80"/>
      <c r="N1029" s="80"/>
      <c r="O1029" s="80"/>
      <c r="P1029" s="80"/>
      <c r="Q1029" s="80"/>
      <c r="R1029" s="80"/>
      <c r="S1029" s="80"/>
      <c r="T1029" s="80"/>
    </row>
    <row r="1030" ht="15.75" customHeight="1" spans="1:20">
      <c r="A1030" s="87">
        <v>2160299</v>
      </c>
      <c r="B1030" s="88" t="s">
        <v>830</v>
      </c>
      <c r="C1030" s="40"/>
      <c r="D1030" s="40"/>
      <c r="E1030" s="25">
        <v>20</v>
      </c>
      <c r="F1030" s="90">
        <f t="shared" ref="F1030:F1093" si="32">IFERROR(E1030/C1030,0)</f>
        <v>0</v>
      </c>
      <c r="G1030" s="90">
        <f t="shared" ref="G1030:G1093" si="33">IFERROR(E1030/D1030,0)</f>
        <v>0</v>
      </c>
      <c r="H1030" s="25">
        <v>20</v>
      </c>
      <c r="I1030" s="80"/>
      <c r="J1030" s="80"/>
      <c r="K1030" s="80"/>
      <c r="L1030" s="80"/>
      <c r="M1030" s="80"/>
      <c r="N1030" s="80"/>
      <c r="O1030" s="80"/>
      <c r="P1030" s="80"/>
      <c r="Q1030" s="80"/>
      <c r="R1030" s="80"/>
      <c r="S1030" s="80"/>
      <c r="T1030" s="80"/>
    </row>
    <row r="1031" ht="15.75" customHeight="1" spans="1:20">
      <c r="A1031" s="87">
        <v>21606</v>
      </c>
      <c r="B1031" s="88" t="s">
        <v>831</v>
      </c>
      <c r="C1031" s="36">
        <f>SUM(C1032,C1033,C1034,C1035,C1036)</f>
        <v>0</v>
      </c>
      <c r="D1031" s="36">
        <f>SUM(D1032,D1033,D1034,D1035,D1036)</f>
        <v>0</v>
      </c>
      <c r="E1031" s="36">
        <f>SUM(E1032,E1033,E1034,E1035,E1036)</f>
        <v>37</v>
      </c>
      <c r="F1031" s="90">
        <f t="shared" si="32"/>
        <v>0</v>
      </c>
      <c r="G1031" s="90">
        <f t="shared" si="33"/>
        <v>0</v>
      </c>
      <c r="H1031" s="24">
        <f>SUM(H1032,H1033,H1034,H1035,H1036)</f>
        <v>37</v>
      </c>
      <c r="I1031" s="80"/>
      <c r="J1031" s="80"/>
      <c r="K1031" s="80"/>
      <c r="L1031" s="80"/>
      <c r="M1031" s="80"/>
      <c r="N1031" s="80"/>
      <c r="O1031" s="80"/>
      <c r="P1031" s="80"/>
      <c r="Q1031" s="80"/>
      <c r="R1031" s="80"/>
      <c r="S1031" s="80"/>
      <c r="T1031" s="80"/>
    </row>
    <row r="1032" ht="15.75" customHeight="1" spans="1:20">
      <c r="A1032" s="87">
        <v>2160601</v>
      </c>
      <c r="B1032" s="88" t="s">
        <v>46</v>
      </c>
      <c r="C1032" s="40"/>
      <c r="D1032" s="40"/>
      <c r="E1032" s="40">
        <v>37</v>
      </c>
      <c r="F1032" s="90">
        <f t="shared" si="32"/>
        <v>0</v>
      </c>
      <c r="G1032" s="90">
        <f t="shared" si="33"/>
        <v>0</v>
      </c>
      <c r="H1032" s="25">
        <v>37</v>
      </c>
      <c r="I1032" s="80"/>
      <c r="J1032" s="80"/>
      <c r="K1032" s="80"/>
      <c r="L1032" s="80"/>
      <c r="M1032" s="80"/>
      <c r="N1032" s="80"/>
      <c r="O1032" s="80"/>
      <c r="P1032" s="80"/>
      <c r="Q1032" s="80"/>
      <c r="R1032" s="80"/>
      <c r="S1032" s="80"/>
      <c r="T1032" s="80"/>
    </row>
    <row r="1033" ht="15.75" customHeight="1" spans="1:20">
      <c r="A1033" s="87">
        <v>2160602</v>
      </c>
      <c r="B1033" s="88" t="s">
        <v>47</v>
      </c>
      <c r="C1033" s="40"/>
      <c r="D1033" s="40"/>
      <c r="E1033" s="25"/>
      <c r="F1033" s="90">
        <f t="shared" si="32"/>
        <v>0</v>
      </c>
      <c r="G1033" s="90">
        <f t="shared" si="33"/>
        <v>0</v>
      </c>
      <c r="H1033" s="25"/>
      <c r="I1033" s="80"/>
      <c r="J1033" s="80"/>
      <c r="K1033" s="80"/>
      <c r="L1033" s="80"/>
      <c r="M1033" s="80"/>
      <c r="N1033" s="80"/>
      <c r="O1033" s="80"/>
      <c r="P1033" s="80"/>
      <c r="Q1033" s="80"/>
      <c r="R1033" s="80"/>
      <c r="S1033" s="80"/>
      <c r="T1033" s="80"/>
    </row>
    <row r="1034" ht="15.75" customHeight="1" spans="1:20">
      <c r="A1034" s="87">
        <v>2160603</v>
      </c>
      <c r="B1034" s="88" t="s">
        <v>48</v>
      </c>
      <c r="C1034" s="40"/>
      <c r="D1034" s="40"/>
      <c r="E1034" s="25"/>
      <c r="F1034" s="90">
        <f t="shared" si="32"/>
        <v>0</v>
      </c>
      <c r="G1034" s="90">
        <f t="shared" si="33"/>
        <v>0</v>
      </c>
      <c r="H1034" s="25"/>
      <c r="I1034" s="80"/>
      <c r="J1034" s="80"/>
      <c r="K1034" s="80"/>
      <c r="L1034" s="80"/>
      <c r="M1034" s="80"/>
      <c r="N1034" s="80"/>
      <c r="O1034" s="80"/>
      <c r="P1034" s="80"/>
      <c r="Q1034" s="80"/>
      <c r="R1034" s="80"/>
      <c r="S1034" s="80"/>
      <c r="T1034" s="80"/>
    </row>
    <row r="1035" ht="15.75" customHeight="1" spans="1:20">
      <c r="A1035" s="87">
        <v>2160607</v>
      </c>
      <c r="B1035" s="88" t="s">
        <v>832</v>
      </c>
      <c r="C1035" s="40"/>
      <c r="D1035" s="40"/>
      <c r="E1035" s="25"/>
      <c r="F1035" s="90">
        <f t="shared" si="32"/>
        <v>0</v>
      </c>
      <c r="G1035" s="90">
        <f t="shared" si="33"/>
        <v>0</v>
      </c>
      <c r="H1035" s="25"/>
      <c r="I1035" s="80"/>
      <c r="J1035" s="80"/>
      <c r="K1035" s="80"/>
      <c r="L1035" s="80"/>
      <c r="M1035" s="80"/>
      <c r="N1035" s="80"/>
      <c r="O1035" s="80"/>
      <c r="P1035" s="80"/>
      <c r="Q1035" s="80"/>
      <c r="R1035" s="80"/>
      <c r="S1035" s="80"/>
      <c r="T1035" s="80"/>
    </row>
    <row r="1036" ht="15.75" customHeight="1" spans="1:20">
      <c r="A1036" s="87">
        <v>2160699</v>
      </c>
      <c r="B1036" s="88" t="s">
        <v>833</v>
      </c>
      <c r="C1036" s="40"/>
      <c r="D1036" s="40"/>
      <c r="E1036" s="25">
        <v>0</v>
      </c>
      <c r="F1036" s="90">
        <f t="shared" si="32"/>
        <v>0</v>
      </c>
      <c r="G1036" s="90">
        <f t="shared" si="33"/>
        <v>0</v>
      </c>
      <c r="H1036" s="25">
        <v>0</v>
      </c>
      <c r="I1036" s="80"/>
      <c r="J1036" s="80"/>
      <c r="K1036" s="80"/>
      <c r="L1036" s="80"/>
      <c r="M1036" s="80"/>
      <c r="N1036" s="80"/>
      <c r="O1036" s="80"/>
      <c r="P1036" s="80"/>
      <c r="Q1036" s="80"/>
      <c r="R1036" s="80"/>
      <c r="S1036" s="80"/>
      <c r="T1036" s="80"/>
    </row>
    <row r="1037" ht="15.75" customHeight="1" spans="1:20">
      <c r="A1037" s="87">
        <v>21699</v>
      </c>
      <c r="B1037" s="88" t="s">
        <v>834</v>
      </c>
      <c r="C1037" s="36">
        <f>SUM(C1038,C1039)</f>
        <v>0</v>
      </c>
      <c r="D1037" s="36">
        <f>SUM(D1038,D1039)</f>
        <v>0</v>
      </c>
      <c r="E1037" s="36">
        <f>SUM(E1038,E1039)</f>
        <v>72</v>
      </c>
      <c r="F1037" s="90">
        <f t="shared" si="32"/>
        <v>0</v>
      </c>
      <c r="G1037" s="90">
        <f t="shared" si="33"/>
        <v>0</v>
      </c>
      <c r="H1037" s="24">
        <f>SUM(H1038,H1039)</f>
        <v>72</v>
      </c>
      <c r="I1037" s="80"/>
      <c r="J1037" s="80"/>
      <c r="K1037" s="80"/>
      <c r="L1037" s="80"/>
      <c r="M1037" s="80"/>
      <c r="N1037" s="80"/>
      <c r="O1037" s="80"/>
      <c r="P1037" s="80"/>
      <c r="Q1037" s="80"/>
      <c r="R1037" s="80"/>
      <c r="S1037" s="80"/>
      <c r="T1037" s="80"/>
    </row>
    <row r="1038" ht="15.75" customHeight="1" spans="1:20">
      <c r="A1038" s="87">
        <v>2169901</v>
      </c>
      <c r="B1038" s="88" t="s">
        <v>835</v>
      </c>
      <c r="C1038" s="40"/>
      <c r="D1038" s="40"/>
      <c r="E1038" s="40"/>
      <c r="F1038" s="90">
        <f t="shared" si="32"/>
        <v>0</v>
      </c>
      <c r="G1038" s="90">
        <f t="shared" si="33"/>
        <v>0</v>
      </c>
      <c r="H1038" s="25"/>
      <c r="I1038" s="80"/>
      <c r="J1038" s="80"/>
      <c r="K1038" s="80"/>
      <c r="L1038" s="80"/>
      <c r="M1038" s="80"/>
      <c r="N1038" s="80"/>
      <c r="O1038" s="80"/>
      <c r="P1038" s="80"/>
      <c r="Q1038" s="80"/>
      <c r="R1038" s="80"/>
      <c r="S1038" s="80"/>
      <c r="T1038" s="80"/>
    </row>
    <row r="1039" ht="15.75" customHeight="1" spans="1:20">
      <c r="A1039" s="87">
        <v>2169999</v>
      </c>
      <c r="B1039" s="88" t="s">
        <v>836</v>
      </c>
      <c r="C1039" s="40"/>
      <c r="D1039" s="40"/>
      <c r="E1039" s="40">
        <v>72</v>
      </c>
      <c r="F1039" s="90">
        <f t="shared" si="32"/>
        <v>0</v>
      </c>
      <c r="G1039" s="90">
        <f t="shared" si="33"/>
        <v>0</v>
      </c>
      <c r="H1039" s="25">
        <v>72</v>
      </c>
      <c r="I1039" s="80"/>
      <c r="J1039" s="80"/>
      <c r="K1039" s="80"/>
      <c r="L1039" s="80"/>
      <c r="M1039" s="80"/>
      <c r="N1039" s="80"/>
      <c r="O1039" s="80"/>
      <c r="P1039" s="80"/>
      <c r="Q1039" s="80"/>
      <c r="R1039" s="80"/>
      <c r="S1039" s="80"/>
      <c r="T1039" s="80"/>
    </row>
    <row r="1040" ht="15.75" customHeight="1" spans="1:20">
      <c r="A1040" s="87">
        <v>217</v>
      </c>
      <c r="B1040" s="88" t="s">
        <v>837</v>
      </c>
      <c r="C1040" s="36">
        <f>SUM(C1041,C1048,C1058,C1064,C1067)</f>
        <v>0</v>
      </c>
      <c r="D1040" s="36">
        <f>SUM(D1041,D1048,D1058,D1064,D1067)</f>
        <v>0</v>
      </c>
      <c r="E1040" s="36">
        <f>SUM(E1041,E1048,E1058,E1064,E1067)</f>
        <v>0</v>
      </c>
      <c r="F1040" s="90">
        <f t="shared" si="32"/>
        <v>0</v>
      </c>
      <c r="G1040" s="90">
        <f t="shared" si="33"/>
        <v>0</v>
      </c>
      <c r="H1040" s="24">
        <f>SUM(H1041,H1048,H1058,H1064,H1067)</f>
        <v>0</v>
      </c>
      <c r="I1040" s="80"/>
      <c r="J1040" s="80"/>
      <c r="K1040" s="80"/>
      <c r="L1040" s="80"/>
      <c r="M1040" s="80"/>
      <c r="N1040" s="80"/>
      <c r="O1040" s="80"/>
      <c r="P1040" s="80"/>
      <c r="Q1040" s="80"/>
      <c r="R1040" s="80"/>
      <c r="S1040" s="80"/>
      <c r="T1040" s="80"/>
    </row>
    <row r="1041" ht="15.75" customHeight="1" spans="1:20">
      <c r="A1041" s="87">
        <v>21701</v>
      </c>
      <c r="B1041" s="88" t="s">
        <v>838</v>
      </c>
      <c r="C1041" s="36">
        <f>SUM(C1042,C1043,C1044,C1045,C1046,C1047)</f>
        <v>0</v>
      </c>
      <c r="D1041" s="36">
        <f>SUM(D1042,D1043,D1044,D1045,D1046,D1047)</f>
        <v>0</v>
      </c>
      <c r="E1041" s="36">
        <f>SUM(E1042,E1043,E1044,E1045,E1046,E1047)</f>
        <v>0</v>
      </c>
      <c r="F1041" s="90">
        <f t="shared" si="32"/>
        <v>0</v>
      </c>
      <c r="G1041" s="90">
        <f t="shared" si="33"/>
        <v>0</v>
      </c>
      <c r="H1041" s="24">
        <f>SUM(H1042,H1043,H1044,H1045,H1046,H1047)</f>
        <v>0</v>
      </c>
      <c r="I1041" s="80"/>
      <c r="J1041" s="80"/>
      <c r="K1041" s="80"/>
      <c r="L1041" s="80"/>
      <c r="M1041" s="80"/>
      <c r="N1041" s="80"/>
      <c r="O1041" s="80"/>
      <c r="P1041" s="80"/>
      <c r="Q1041" s="80"/>
      <c r="R1041" s="80"/>
      <c r="S1041" s="80"/>
      <c r="T1041" s="80"/>
    </row>
    <row r="1042" ht="15.75" customHeight="1" spans="1:20">
      <c r="A1042" s="87">
        <v>2170101</v>
      </c>
      <c r="B1042" s="88" t="s">
        <v>46</v>
      </c>
      <c r="C1042" s="40"/>
      <c r="D1042" s="40"/>
      <c r="E1042" s="40"/>
      <c r="F1042" s="90">
        <f t="shared" si="32"/>
        <v>0</v>
      </c>
      <c r="G1042" s="90">
        <f t="shared" si="33"/>
        <v>0</v>
      </c>
      <c r="H1042" s="25"/>
      <c r="I1042" s="80"/>
      <c r="J1042" s="80"/>
      <c r="K1042" s="80"/>
      <c r="L1042" s="80"/>
      <c r="M1042" s="80"/>
      <c r="N1042" s="80"/>
      <c r="O1042" s="80"/>
      <c r="P1042" s="80"/>
      <c r="Q1042" s="80"/>
      <c r="R1042" s="80"/>
      <c r="S1042" s="80"/>
      <c r="T1042" s="80"/>
    </row>
    <row r="1043" ht="15.75" customHeight="1" spans="1:20">
      <c r="A1043" s="87">
        <v>2170102</v>
      </c>
      <c r="B1043" s="88" t="s">
        <v>47</v>
      </c>
      <c r="C1043" s="40"/>
      <c r="D1043" s="40"/>
      <c r="E1043" s="25"/>
      <c r="F1043" s="90">
        <f t="shared" si="32"/>
        <v>0</v>
      </c>
      <c r="G1043" s="90">
        <f t="shared" si="33"/>
        <v>0</v>
      </c>
      <c r="H1043" s="25"/>
      <c r="I1043" s="80"/>
      <c r="J1043" s="80"/>
      <c r="K1043" s="80"/>
      <c r="L1043" s="80"/>
      <c r="M1043" s="80"/>
      <c r="N1043" s="80"/>
      <c r="O1043" s="80"/>
      <c r="P1043" s="80"/>
      <c r="Q1043" s="80"/>
      <c r="R1043" s="80"/>
      <c r="S1043" s="80"/>
      <c r="T1043" s="80"/>
    </row>
    <row r="1044" ht="15.75" customHeight="1" spans="1:20">
      <c r="A1044" s="87">
        <v>2170103</v>
      </c>
      <c r="B1044" s="88" t="s">
        <v>48</v>
      </c>
      <c r="C1044" s="40"/>
      <c r="D1044" s="40"/>
      <c r="E1044" s="25"/>
      <c r="F1044" s="90">
        <f t="shared" si="32"/>
        <v>0</v>
      </c>
      <c r="G1044" s="90">
        <f t="shared" si="33"/>
        <v>0</v>
      </c>
      <c r="H1044" s="25"/>
      <c r="I1044" s="80"/>
      <c r="J1044" s="80"/>
      <c r="K1044" s="80"/>
      <c r="L1044" s="80"/>
      <c r="M1044" s="80"/>
      <c r="N1044" s="80"/>
      <c r="O1044" s="80"/>
      <c r="P1044" s="80"/>
      <c r="Q1044" s="80"/>
      <c r="R1044" s="80"/>
      <c r="S1044" s="80"/>
      <c r="T1044" s="80"/>
    </row>
    <row r="1045" ht="15.75" customHeight="1" spans="1:20">
      <c r="A1045" s="87">
        <v>2170104</v>
      </c>
      <c r="B1045" s="88" t="s">
        <v>839</v>
      </c>
      <c r="C1045" s="40"/>
      <c r="D1045" s="40"/>
      <c r="E1045" s="25"/>
      <c r="F1045" s="90">
        <f t="shared" si="32"/>
        <v>0</v>
      </c>
      <c r="G1045" s="90">
        <f t="shared" si="33"/>
        <v>0</v>
      </c>
      <c r="H1045" s="25"/>
      <c r="I1045" s="80"/>
      <c r="J1045" s="80"/>
      <c r="K1045" s="80"/>
      <c r="L1045" s="80"/>
      <c r="M1045" s="80"/>
      <c r="N1045" s="80"/>
      <c r="O1045" s="80"/>
      <c r="P1045" s="80"/>
      <c r="Q1045" s="80"/>
      <c r="R1045" s="80"/>
      <c r="S1045" s="80"/>
      <c r="T1045" s="80"/>
    </row>
    <row r="1046" ht="15.75" customHeight="1" spans="1:20">
      <c r="A1046" s="87">
        <v>2170150</v>
      </c>
      <c r="B1046" s="88" t="s">
        <v>55</v>
      </c>
      <c r="C1046" s="40"/>
      <c r="D1046" s="40"/>
      <c r="E1046" s="25"/>
      <c r="F1046" s="90">
        <f t="shared" si="32"/>
        <v>0</v>
      </c>
      <c r="G1046" s="90">
        <f t="shared" si="33"/>
        <v>0</v>
      </c>
      <c r="H1046" s="25"/>
      <c r="I1046" s="80"/>
      <c r="J1046" s="80"/>
      <c r="K1046" s="80"/>
      <c r="L1046" s="80"/>
      <c r="M1046" s="80"/>
      <c r="N1046" s="80"/>
      <c r="O1046" s="80"/>
      <c r="P1046" s="80"/>
      <c r="Q1046" s="80"/>
      <c r="R1046" s="80"/>
      <c r="S1046" s="80"/>
      <c r="T1046" s="80"/>
    </row>
    <row r="1047" ht="15.75" customHeight="1" spans="1:20">
      <c r="A1047" s="87">
        <v>2170199</v>
      </c>
      <c r="B1047" s="88" t="s">
        <v>840</v>
      </c>
      <c r="C1047" s="40"/>
      <c r="D1047" s="40"/>
      <c r="E1047" s="25"/>
      <c r="F1047" s="90">
        <f t="shared" si="32"/>
        <v>0</v>
      </c>
      <c r="G1047" s="90">
        <f t="shared" si="33"/>
        <v>0</v>
      </c>
      <c r="H1047" s="25"/>
      <c r="I1047" s="80"/>
      <c r="J1047" s="80"/>
      <c r="K1047" s="80"/>
      <c r="L1047" s="80"/>
      <c r="M1047" s="80"/>
      <c r="N1047" s="80"/>
      <c r="O1047" s="80"/>
      <c r="P1047" s="80"/>
      <c r="Q1047" s="80"/>
      <c r="R1047" s="80"/>
      <c r="S1047" s="80"/>
      <c r="T1047" s="80"/>
    </row>
    <row r="1048" ht="15.75" customHeight="1" spans="1:20">
      <c r="A1048" s="87">
        <v>21702</v>
      </c>
      <c r="B1048" s="88" t="s">
        <v>841</v>
      </c>
      <c r="C1048" s="36">
        <f>SUM(C1049,C1050,C1051,C1052,C1053,C1054,C1055,C1056,C1057)</f>
        <v>0</v>
      </c>
      <c r="D1048" s="36">
        <f>SUM(D1049,D1050,D1051,D1052,D1053,D1054,D1055,D1056,D1057)</f>
        <v>0</v>
      </c>
      <c r="E1048" s="36">
        <f>SUM(E1049,E1050,E1051,E1052,E1053,E1054,E1055,E1056,E1057)</f>
        <v>0</v>
      </c>
      <c r="F1048" s="90">
        <f t="shared" si="32"/>
        <v>0</v>
      </c>
      <c r="G1048" s="90">
        <f t="shared" si="33"/>
        <v>0</v>
      </c>
      <c r="H1048" s="24">
        <f>SUM(H1049,H1050,H1051,H1052,H1053,H1054,H1055,H1056,H1057)</f>
        <v>0</v>
      </c>
      <c r="I1048" s="80"/>
      <c r="J1048" s="80"/>
      <c r="K1048" s="80"/>
      <c r="L1048" s="80"/>
      <c r="M1048" s="80"/>
      <c r="N1048" s="80"/>
      <c r="O1048" s="80"/>
      <c r="P1048" s="80"/>
      <c r="Q1048" s="80"/>
      <c r="R1048" s="80"/>
      <c r="S1048" s="80"/>
      <c r="T1048" s="80"/>
    </row>
    <row r="1049" ht="15.75" customHeight="1" spans="1:20">
      <c r="A1049" s="87">
        <v>2170201</v>
      </c>
      <c r="B1049" s="88" t="s">
        <v>842</v>
      </c>
      <c r="C1049" s="40"/>
      <c r="D1049" s="40"/>
      <c r="E1049" s="40"/>
      <c r="F1049" s="90">
        <f t="shared" si="32"/>
        <v>0</v>
      </c>
      <c r="G1049" s="90">
        <f t="shared" si="33"/>
        <v>0</v>
      </c>
      <c r="H1049" s="25"/>
      <c r="I1049" s="80"/>
      <c r="J1049" s="80"/>
      <c r="K1049" s="80"/>
      <c r="L1049" s="80"/>
      <c r="M1049" s="80"/>
      <c r="N1049" s="80"/>
      <c r="O1049" s="80"/>
      <c r="P1049" s="80"/>
      <c r="Q1049" s="80"/>
      <c r="R1049" s="80"/>
      <c r="S1049" s="80"/>
      <c r="T1049" s="80"/>
    </row>
    <row r="1050" ht="15.75" customHeight="1" spans="1:20">
      <c r="A1050" s="87">
        <v>2170202</v>
      </c>
      <c r="B1050" s="88" t="s">
        <v>843</v>
      </c>
      <c r="C1050" s="40"/>
      <c r="D1050" s="40"/>
      <c r="E1050" s="25"/>
      <c r="F1050" s="90">
        <f t="shared" si="32"/>
        <v>0</v>
      </c>
      <c r="G1050" s="90">
        <f t="shared" si="33"/>
        <v>0</v>
      </c>
      <c r="H1050" s="25"/>
      <c r="I1050" s="80"/>
      <c r="J1050" s="80"/>
      <c r="K1050" s="80"/>
      <c r="L1050" s="80"/>
      <c r="M1050" s="80"/>
      <c r="N1050" s="80"/>
      <c r="O1050" s="80"/>
      <c r="P1050" s="80"/>
      <c r="Q1050" s="80"/>
      <c r="R1050" s="80"/>
      <c r="S1050" s="80"/>
      <c r="T1050" s="80"/>
    </row>
    <row r="1051" ht="15.75" customHeight="1" spans="1:20">
      <c r="A1051" s="87">
        <v>2170203</v>
      </c>
      <c r="B1051" s="88" t="s">
        <v>844</v>
      </c>
      <c r="C1051" s="40"/>
      <c r="D1051" s="40"/>
      <c r="E1051" s="25"/>
      <c r="F1051" s="90">
        <f t="shared" si="32"/>
        <v>0</v>
      </c>
      <c r="G1051" s="90">
        <f t="shared" si="33"/>
        <v>0</v>
      </c>
      <c r="H1051" s="25"/>
      <c r="I1051" s="80"/>
      <c r="J1051" s="80"/>
      <c r="K1051" s="80"/>
      <c r="L1051" s="80"/>
      <c r="M1051" s="80"/>
      <c r="N1051" s="80"/>
      <c r="O1051" s="80"/>
      <c r="P1051" s="80"/>
      <c r="Q1051" s="80"/>
      <c r="R1051" s="80"/>
      <c r="S1051" s="80"/>
      <c r="T1051" s="80"/>
    </row>
    <row r="1052" ht="15.75" customHeight="1" spans="1:20">
      <c r="A1052" s="87">
        <v>2170204</v>
      </c>
      <c r="B1052" s="88" t="s">
        <v>845</v>
      </c>
      <c r="C1052" s="40"/>
      <c r="D1052" s="40"/>
      <c r="E1052" s="25"/>
      <c r="F1052" s="90">
        <f t="shared" si="32"/>
        <v>0</v>
      </c>
      <c r="G1052" s="90">
        <f t="shared" si="33"/>
        <v>0</v>
      </c>
      <c r="H1052" s="25"/>
      <c r="I1052" s="80"/>
      <c r="J1052" s="80"/>
      <c r="K1052" s="80"/>
      <c r="L1052" s="80"/>
      <c r="M1052" s="80"/>
      <c r="N1052" s="80"/>
      <c r="O1052" s="80"/>
      <c r="P1052" s="80"/>
      <c r="Q1052" s="80"/>
      <c r="R1052" s="80"/>
      <c r="S1052" s="80"/>
      <c r="T1052" s="80"/>
    </row>
    <row r="1053" ht="15.75" customHeight="1" spans="1:20">
      <c r="A1053" s="87">
        <v>2170205</v>
      </c>
      <c r="B1053" s="88" t="s">
        <v>846</v>
      </c>
      <c r="C1053" s="40"/>
      <c r="D1053" s="40"/>
      <c r="E1053" s="25"/>
      <c r="F1053" s="90">
        <f t="shared" si="32"/>
        <v>0</v>
      </c>
      <c r="G1053" s="90">
        <f t="shared" si="33"/>
        <v>0</v>
      </c>
      <c r="H1053" s="25"/>
      <c r="I1053" s="80"/>
      <c r="J1053" s="80"/>
      <c r="K1053" s="80"/>
      <c r="L1053" s="80"/>
      <c r="M1053" s="80"/>
      <c r="N1053" s="80"/>
      <c r="O1053" s="80"/>
      <c r="P1053" s="80"/>
      <c r="Q1053" s="80"/>
      <c r="R1053" s="80"/>
      <c r="S1053" s="80"/>
      <c r="T1053" s="80"/>
    </row>
    <row r="1054" ht="15.75" customHeight="1" spans="1:20">
      <c r="A1054" s="87">
        <v>2170206</v>
      </c>
      <c r="B1054" s="88" t="s">
        <v>847</v>
      </c>
      <c r="C1054" s="40"/>
      <c r="D1054" s="40"/>
      <c r="E1054" s="25"/>
      <c r="F1054" s="90">
        <f t="shared" si="32"/>
        <v>0</v>
      </c>
      <c r="G1054" s="90">
        <f t="shared" si="33"/>
        <v>0</v>
      </c>
      <c r="H1054" s="25"/>
      <c r="I1054" s="80"/>
      <c r="J1054" s="80"/>
      <c r="K1054" s="80"/>
      <c r="L1054" s="80"/>
      <c r="M1054" s="80"/>
      <c r="N1054" s="80"/>
      <c r="O1054" s="80"/>
      <c r="P1054" s="80"/>
      <c r="Q1054" s="80"/>
      <c r="R1054" s="80"/>
      <c r="S1054" s="80"/>
      <c r="T1054" s="80"/>
    </row>
    <row r="1055" ht="15.75" customHeight="1" spans="1:20">
      <c r="A1055" s="87">
        <v>2170207</v>
      </c>
      <c r="B1055" s="88" t="s">
        <v>848</v>
      </c>
      <c r="C1055" s="40"/>
      <c r="D1055" s="40"/>
      <c r="E1055" s="25"/>
      <c r="F1055" s="90">
        <f t="shared" si="32"/>
        <v>0</v>
      </c>
      <c r="G1055" s="90">
        <f t="shared" si="33"/>
        <v>0</v>
      </c>
      <c r="H1055" s="25"/>
      <c r="I1055" s="80"/>
      <c r="J1055" s="80"/>
      <c r="K1055" s="80"/>
      <c r="L1055" s="80"/>
      <c r="M1055" s="80"/>
      <c r="N1055" s="80"/>
      <c r="O1055" s="80"/>
      <c r="P1055" s="80"/>
      <c r="Q1055" s="80"/>
      <c r="R1055" s="80"/>
      <c r="S1055" s="80"/>
      <c r="T1055" s="80"/>
    </row>
    <row r="1056" ht="15.75" customHeight="1" spans="1:20">
      <c r="A1056" s="87">
        <v>2170208</v>
      </c>
      <c r="B1056" s="88" t="s">
        <v>849</v>
      </c>
      <c r="C1056" s="40"/>
      <c r="D1056" s="40"/>
      <c r="E1056" s="25"/>
      <c r="F1056" s="90">
        <f t="shared" si="32"/>
        <v>0</v>
      </c>
      <c r="G1056" s="90">
        <f t="shared" si="33"/>
        <v>0</v>
      </c>
      <c r="H1056" s="25"/>
      <c r="I1056" s="80"/>
      <c r="J1056" s="80"/>
      <c r="K1056" s="80"/>
      <c r="L1056" s="80"/>
      <c r="M1056" s="80"/>
      <c r="N1056" s="80"/>
      <c r="O1056" s="80"/>
      <c r="P1056" s="80"/>
      <c r="Q1056" s="80"/>
      <c r="R1056" s="80"/>
      <c r="S1056" s="80"/>
      <c r="T1056" s="80"/>
    </row>
    <row r="1057" ht="15.75" customHeight="1" spans="1:20">
      <c r="A1057" s="87">
        <v>2170299</v>
      </c>
      <c r="B1057" s="88" t="s">
        <v>850</v>
      </c>
      <c r="C1057" s="40"/>
      <c r="D1057" s="40"/>
      <c r="E1057" s="25"/>
      <c r="F1057" s="90">
        <f t="shared" si="32"/>
        <v>0</v>
      </c>
      <c r="G1057" s="90">
        <f t="shared" si="33"/>
        <v>0</v>
      </c>
      <c r="H1057" s="25"/>
      <c r="I1057" s="80"/>
      <c r="J1057" s="80"/>
      <c r="K1057" s="80"/>
      <c r="L1057" s="80"/>
      <c r="M1057" s="80"/>
      <c r="N1057" s="80"/>
      <c r="O1057" s="80"/>
      <c r="P1057" s="80"/>
      <c r="Q1057" s="80"/>
      <c r="R1057" s="80"/>
      <c r="S1057" s="80"/>
      <c r="T1057" s="80"/>
    </row>
    <row r="1058" ht="15.75" customHeight="1" spans="1:20">
      <c r="A1058" s="87">
        <v>21703</v>
      </c>
      <c r="B1058" s="88" t="s">
        <v>851</v>
      </c>
      <c r="C1058" s="36">
        <f>SUM(C1059,C1060,C1061,C1062,C1063)</f>
        <v>0</v>
      </c>
      <c r="D1058" s="36">
        <f>SUM(D1059,D1060,D1061,D1062,D1063)</f>
        <v>0</v>
      </c>
      <c r="E1058" s="36">
        <f>SUM(E1059,E1060,E1061,E1062,E1063)</f>
        <v>0</v>
      </c>
      <c r="F1058" s="90">
        <f t="shared" si="32"/>
        <v>0</v>
      </c>
      <c r="G1058" s="90">
        <f t="shared" si="33"/>
        <v>0</v>
      </c>
      <c r="H1058" s="24">
        <f>SUM(H1059,H1060,H1061,H1062,H1063)</f>
        <v>0</v>
      </c>
      <c r="I1058" s="80"/>
      <c r="J1058" s="80"/>
      <c r="K1058" s="80"/>
      <c r="L1058" s="80"/>
      <c r="M1058" s="80"/>
      <c r="N1058" s="80"/>
      <c r="O1058" s="80"/>
      <c r="P1058" s="80"/>
      <c r="Q1058" s="80"/>
      <c r="R1058" s="80"/>
      <c r="S1058" s="80"/>
      <c r="T1058" s="80"/>
    </row>
    <row r="1059" ht="15.75" customHeight="1" spans="1:20">
      <c r="A1059" s="87">
        <v>2170301</v>
      </c>
      <c r="B1059" s="88" t="s">
        <v>852</v>
      </c>
      <c r="C1059" s="40"/>
      <c r="D1059" s="40"/>
      <c r="E1059" s="40"/>
      <c r="F1059" s="90">
        <f t="shared" si="32"/>
        <v>0</v>
      </c>
      <c r="G1059" s="90">
        <f t="shared" si="33"/>
        <v>0</v>
      </c>
      <c r="H1059" s="25"/>
      <c r="I1059" s="80"/>
      <c r="J1059" s="80"/>
      <c r="K1059" s="80"/>
      <c r="L1059" s="80"/>
      <c r="M1059" s="80"/>
      <c r="N1059" s="80"/>
      <c r="O1059" s="80"/>
      <c r="P1059" s="80"/>
      <c r="Q1059" s="80"/>
      <c r="R1059" s="80"/>
      <c r="S1059" s="80"/>
      <c r="T1059" s="80"/>
    </row>
    <row r="1060" ht="15.75" customHeight="1" spans="1:20">
      <c r="A1060" s="87">
        <v>2170302</v>
      </c>
      <c r="B1060" s="88" t="s">
        <v>853</v>
      </c>
      <c r="C1060" s="40"/>
      <c r="D1060" s="40"/>
      <c r="E1060" s="25"/>
      <c r="F1060" s="90">
        <f t="shared" si="32"/>
        <v>0</v>
      </c>
      <c r="G1060" s="90">
        <f t="shared" si="33"/>
        <v>0</v>
      </c>
      <c r="H1060" s="25"/>
      <c r="I1060" s="80"/>
      <c r="J1060" s="80"/>
      <c r="K1060" s="80"/>
      <c r="L1060" s="80"/>
      <c r="M1060" s="80"/>
      <c r="N1060" s="80"/>
      <c r="O1060" s="80"/>
      <c r="P1060" s="80"/>
      <c r="Q1060" s="80"/>
      <c r="R1060" s="80"/>
      <c r="S1060" s="80"/>
      <c r="T1060" s="80"/>
    </row>
    <row r="1061" ht="15.75" customHeight="1" spans="1:20">
      <c r="A1061" s="87">
        <v>2170303</v>
      </c>
      <c r="B1061" s="88" t="s">
        <v>854</v>
      </c>
      <c r="C1061" s="40"/>
      <c r="D1061" s="40"/>
      <c r="E1061" s="25"/>
      <c r="F1061" s="90">
        <f t="shared" si="32"/>
        <v>0</v>
      </c>
      <c r="G1061" s="90">
        <f t="shared" si="33"/>
        <v>0</v>
      </c>
      <c r="H1061" s="25"/>
      <c r="I1061" s="80"/>
      <c r="J1061" s="80"/>
      <c r="K1061" s="80"/>
      <c r="L1061" s="80"/>
      <c r="M1061" s="80"/>
      <c r="N1061" s="80"/>
      <c r="O1061" s="80"/>
      <c r="P1061" s="80"/>
      <c r="Q1061" s="80"/>
      <c r="R1061" s="80"/>
      <c r="S1061" s="80"/>
      <c r="T1061" s="80"/>
    </row>
    <row r="1062" ht="15.75" customHeight="1" spans="1:20">
      <c r="A1062" s="87">
        <v>2170304</v>
      </c>
      <c r="B1062" s="88" t="s">
        <v>855</v>
      </c>
      <c r="C1062" s="40"/>
      <c r="D1062" s="40"/>
      <c r="E1062" s="25"/>
      <c r="F1062" s="90">
        <f t="shared" si="32"/>
        <v>0</v>
      </c>
      <c r="G1062" s="90">
        <f t="shared" si="33"/>
        <v>0</v>
      </c>
      <c r="H1062" s="25"/>
      <c r="I1062" s="80"/>
      <c r="J1062" s="80"/>
      <c r="K1062" s="80"/>
      <c r="L1062" s="80"/>
      <c r="M1062" s="80"/>
      <c r="N1062" s="80"/>
      <c r="O1062" s="80"/>
      <c r="P1062" s="80"/>
      <c r="Q1062" s="80"/>
      <c r="R1062" s="80"/>
      <c r="S1062" s="80"/>
      <c r="T1062" s="80"/>
    </row>
    <row r="1063" ht="15.75" customHeight="1" spans="1:20">
      <c r="A1063" s="87">
        <v>2170399</v>
      </c>
      <c r="B1063" s="88" t="s">
        <v>856</v>
      </c>
      <c r="C1063" s="40"/>
      <c r="D1063" s="40"/>
      <c r="E1063" s="25"/>
      <c r="F1063" s="90">
        <f t="shared" si="32"/>
        <v>0</v>
      </c>
      <c r="G1063" s="90">
        <f t="shared" si="33"/>
        <v>0</v>
      </c>
      <c r="H1063" s="25"/>
      <c r="I1063" s="80"/>
      <c r="J1063" s="80"/>
      <c r="K1063" s="80"/>
      <c r="L1063" s="80"/>
      <c r="M1063" s="80"/>
      <c r="N1063" s="80"/>
      <c r="O1063" s="80"/>
      <c r="P1063" s="80"/>
      <c r="Q1063" s="80"/>
      <c r="R1063" s="80"/>
      <c r="S1063" s="80"/>
      <c r="T1063" s="80"/>
    </row>
    <row r="1064" ht="15.75" customHeight="1" spans="1:20">
      <c r="A1064" s="87">
        <v>21704</v>
      </c>
      <c r="B1064" s="88" t="s">
        <v>857</v>
      </c>
      <c r="C1064" s="36">
        <f>SUM(C1065,C1066)</f>
        <v>0</v>
      </c>
      <c r="D1064" s="36">
        <f>SUM(D1065,D1066)</f>
        <v>0</v>
      </c>
      <c r="E1064" s="36">
        <f>SUM(E1065,E1066)</f>
        <v>0</v>
      </c>
      <c r="F1064" s="90">
        <f t="shared" si="32"/>
        <v>0</v>
      </c>
      <c r="G1064" s="90">
        <f t="shared" si="33"/>
        <v>0</v>
      </c>
      <c r="H1064" s="24">
        <f>SUM(H1065,H1066)</f>
        <v>0</v>
      </c>
      <c r="I1064" s="80"/>
      <c r="J1064" s="80"/>
      <c r="K1064" s="80"/>
      <c r="L1064" s="80"/>
      <c r="M1064" s="80"/>
      <c r="N1064" s="80"/>
      <c r="O1064" s="80"/>
      <c r="P1064" s="80"/>
      <c r="Q1064" s="80"/>
      <c r="R1064" s="80"/>
      <c r="S1064" s="80"/>
      <c r="T1064" s="80"/>
    </row>
    <row r="1065" ht="15.75" customHeight="1" spans="1:20">
      <c r="A1065" s="87">
        <v>2170401</v>
      </c>
      <c r="B1065" s="88" t="s">
        <v>858</v>
      </c>
      <c r="C1065" s="40"/>
      <c r="D1065" s="40"/>
      <c r="E1065" s="40"/>
      <c r="F1065" s="90">
        <f t="shared" si="32"/>
        <v>0</v>
      </c>
      <c r="G1065" s="90">
        <f t="shared" si="33"/>
        <v>0</v>
      </c>
      <c r="H1065" s="25"/>
      <c r="I1065" s="80"/>
      <c r="J1065" s="80"/>
      <c r="K1065" s="80"/>
      <c r="L1065" s="80"/>
      <c r="M1065" s="80"/>
      <c r="N1065" s="80"/>
      <c r="O1065" s="80"/>
      <c r="P1065" s="80"/>
      <c r="Q1065" s="80"/>
      <c r="R1065" s="80"/>
      <c r="S1065" s="80"/>
      <c r="T1065" s="80"/>
    </row>
    <row r="1066" ht="15.75" customHeight="1" spans="1:20">
      <c r="A1066" s="87">
        <v>2170499</v>
      </c>
      <c r="B1066" s="88" t="s">
        <v>859</v>
      </c>
      <c r="C1066" s="40"/>
      <c r="D1066" s="40"/>
      <c r="E1066" s="40"/>
      <c r="F1066" s="90">
        <f t="shared" si="32"/>
        <v>0</v>
      </c>
      <c r="G1066" s="90">
        <f t="shared" si="33"/>
        <v>0</v>
      </c>
      <c r="H1066" s="25"/>
      <c r="I1066" s="80"/>
      <c r="J1066" s="80"/>
      <c r="K1066" s="80"/>
      <c r="L1066" s="80"/>
      <c r="M1066" s="80"/>
      <c r="N1066" s="80"/>
      <c r="O1066" s="80"/>
      <c r="P1066" s="80"/>
      <c r="Q1066" s="80"/>
      <c r="R1066" s="80"/>
      <c r="S1066" s="80"/>
      <c r="T1066" s="80"/>
    </row>
    <row r="1067" ht="15.75" customHeight="1" spans="1:20">
      <c r="A1067" s="87">
        <v>21799</v>
      </c>
      <c r="B1067" s="88" t="s">
        <v>860</v>
      </c>
      <c r="C1067" s="36">
        <f>SUM(C1068,C1069)</f>
        <v>0</v>
      </c>
      <c r="D1067" s="36">
        <f>SUM(D1068,D1069)</f>
        <v>0</v>
      </c>
      <c r="E1067" s="36">
        <f>SUM(E1068,E1069)</f>
        <v>0</v>
      </c>
      <c r="F1067" s="90">
        <f t="shared" si="32"/>
        <v>0</v>
      </c>
      <c r="G1067" s="90">
        <f t="shared" si="33"/>
        <v>0</v>
      </c>
      <c r="H1067" s="24">
        <f>SUM(H1068,H1069)</f>
        <v>0</v>
      </c>
      <c r="I1067" s="80"/>
      <c r="J1067" s="80"/>
      <c r="K1067" s="80"/>
      <c r="L1067" s="80"/>
      <c r="M1067" s="80"/>
      <c r="N1067" s="80"/>
      <c r="O1067" s="80"/>
      <c r="P1067" s="80"/>
      <c r="Q1067" s="80"/>
      <c r="R1067" s="80"/>
      <c r="S1067" s="80"/>
      <c r="T1067" s="80"/>
    </row>
    <row r="1068" ht="15.75" customHeight="1" spans="1:20">
      <c r="A1068" s="87">
        <v>2179902</v>
      </c>
      <c r="B1068" s="88" t="s">
        <v>861</v>
      </c>
      <c r="C1068" s="40"/>
      <c r="D1068" s="40"/>
      <c r="E1068" s="40"/>
      <c r="F1068" s="90">
        <f t="shared" si="32"/>
        <v>0</v>
      </c>
      <c r="G1068" s="90">
        <f t="shared" si="33"/>
        <v>0</v>
      </c>
      <c r="H1068" s="25"/>
      <c r="I1068" s="80"/>
      <c r="J1068" s="80"/>
      <c r="K1068" s="80"/>
      <c r="L1068" s="80"/>
      <c r="M1068" s="80"/>
      <c r="N1068" s="80"/>
      <c r="O1068" s="80"/>
      <c r="P1068" s="80"/>
      <c r="Q1068" s="80"/>
      <c r="R1068" s="80"/>
      <c r="S1068" s="80"/>
      <c r="T1068" s="80"/>
    </row>
    <row r="1069" ht="15.75" customHeight="1" spans="1:20">
      <c r="A1069" s="87">
        <v>2179999</v>
      </c>
      <c r="B1069" s="88" t="s">
        <v>862</v>
      </c>
      <c r="C1069" s="40"/>
      <c r="D1069" s="40"/>
      <c r="E1069" s="40"/>
      <c r="F1069" s="90">
        <f t="shared" si="32"/>
        <v>0</v>
      </c>
      <c r="G1069" s="90">
        <f t="shared" si="33"/>
        <v>0</v>
      </c>
      <c r="H1069" s="25"/>
      <c r="I1069" s="80"/>
      <c r="J1069" s="80"/>
      <c r="K1069" s="80"/>
      <c r="L1069" s="80"/>
      <c r="M1069" s="80"/>
      <c r="N1069" s="80"/>
      <c r="O1069" s="80"/>
      <c r="P1069" s="80"/>
      <c r="Q1069" s="80"/>
      <c r="R1069" s="80"/>
      <c r="S1069" s="80"/>
      <c r="T1069" s="80"/>
    </row>
    <row r="1070" ht="15.75" customHeight="1" spans="1:20">
      <c r="A1070" s="87">
        <v>219</v>
      </c>
      <c r="B1070" s="88" t="s">
        <v>863</v>
      </c>
      <c r="C1070" s="36">
        <f>SUM(C1071,C1072,C1073,C1074,C1075,C1076,C1077,C1078,C1079)</f>
        <v>0</v>
      </c>
      <c r="D1070" s="36">
        <f>SUM(D1071,D1072,D1073,D1074,D1075,D1076,D1077,D1078,D1079)</f>
        <v>0</v>
      </c>
      <c r="E1070" s="36">
        <f>SUM(E1071,E1072,E1073,E1074,E1075,E1076,E1077,E1078,E1079)</f>
        <v>0</v>
      </c>
      <c r="F1070" s="90">
        <f t="shared" si="32"/>
        <v>0</v>
      </c>
      <c r="G1070" s="90">
        <f t="shared" si="33"/>
        <v>0</v>
      </c>
      <c r="H1070" s="24">
        <f>SUM(H1071,H1072,H1073,H1074,H1075,H1076,H1077,H1078,H1079)</f>
        <v>0</v>
      </c>
      <c r="I1070" s="80"/>
      <c r="J1070" s="80"/>
      <c r="K1070" s="80"/>
      <c r="L1070" s="80"/>
      <c r="M1070" s="80"/>
      <c r="N1070" s="80"/>
      <c r="O1070" s="80"/>
      <c r="P1070" s="80"/>
      <c r="Q1070" s="80"/>
      <c r="R1070" s="80"/>
      <c r="S1070" s="80"/>
      <c r="T1070" s="80"/>
    </row>
    <row r="1071" ht="15.75" customHeight="1" spans="1:20">
      <c r="A1071" s="87">
        <v>21901</v>
      </c>
      <c r="B1071" s="88" t="s">
        <v>864</v>
      </c>
      <c r="C1071" s="40"/>
      <c r="D1071" s="40"/>
      <c r="E1071" s="40"/>
      <c r="F1071" s="90">
        <f t="shared" si="32"/>
        <v>0</v>
      </c>
      <c r="G1071" s="90">
        <f t="shared" si="33"/>
        <v>0</v>
      </c>
      <c r="H1071" s="25"/>
      <c r="I1071" s="80"/>
      <c r="J1071" s="80"/>
      <c r="K1071" s="80"/>
      <c r="L1071" s="80"/>
      <c r="M1071" s="80"/>
      <c r="N1071" s="80"/>
      <c r="O1071" s="80"/>
      <c r="P1071" s="80"/>
      <c r="Q1071" s="80"/>
      <c r="R1071" s="80"/>
      <c r="S1071" s="80"/>
      <c r="T1071" s="80"/>
    </row>
    <row r="1072" ht="15.75" customHeight="1" spans="1:20">
      <c r="A1072" s="87">
        <v>21902</v>
      </c>
      <c r="B1072" s="88" t="s">
        <v>865</v>
      </c>
      <c r="C1072" s="40"/>
      <c r="D1072" s="40"/>
      <c r="E1072" s="25"/>
      <c r="F1072" s="90">
        <f t="shared" si="32"/>
        <v>0</v>
      </c>
      <c r="G1072" s="90">
        <f t="shared" si="33"/>
        <v>0</v>
      </c>
      <c r="H1072" s="25"/>
      <c r="I1072" s="80"/>
      <c r="J1072" s="80"/>
      <c r="K1072" s="80"/>
      <c r="L1072" s="80"/>
      <c r="M1072" s="80"/>
      <c r="N1072" s="80"/>
      <c r="O1072" s="80"/>
      <c r="P1072" s="80"/>
      <c r="Q1072" s="80"/>
      <c r="R1072" s="80"/>
      <c r="S1072" s="80"/>
      <c r="T1072" s="80"/>
    </row>
    <row r="1073" ht="15.75" customHeight="1" spans="1:20">
      <c r="A1073" s="87">
        <v>21903</v>
      </c>
      <c r="B1073" s="88" t="s">
        <v>866</v>
      </c>
      <c r="C1073" s="40"/>
      <c r="D1073" s="40"/>
      <c r="E1073" s="25"/>
      <c r="F1073" s="90">
        <f t="shared" si="32"/>
        <v>0</v>
      </c>
      <c r="G1073" s="90">
        <f t="shared" si="33"/>
        <v>0</v>
      </c>
      <c r="H1073" s="25"/>
      <c r="I1073" s="80"/>
      <c r="J1073" s="80"/>
      <c r="K1073" s="80"/>
      <c r="L1073" s="80"/>
      <c r="M1073" s="80"/>
      <c r="N1073" s="80"/>
      <c r="O1073" s="80"/>
      <c r="P1073" s="80"/>
      <c r="Q1073" s="80"/>
      <c r="R1073" s="80"/>
      <c r="S1073" s="80"/>
      <c r="T1073" s="80"/>
    </row>
    <row r="1074" ht="15.75" customHeight="1" spans="1:20">
      <c r="A1074" s="87">
        <v>21904</v>
      </c>
      <c r="B1074" s="88" t="s">
        <v>867</v>
      </c>
      <c r="C1074" s="40"/>
      <c r="D1074" s="40"/>
      <c r="E1074" s="25"/>
      <c r="F1074" s="90">
        <f t="shared" si="32"/>
        <v>0</v>
      </c>
      <c r="G1074" s="90">
        <f t="shared" si="33"/>
        <v>0</v>
      </c>
      <c r="H1074" s="25"/>
      <c r="I1074" s="80"/>
      <c r="J1074" s="80"/>
      <c r="K1074" s="80"/>
      <c r="L1074" s="80"/>
      <c r="M1074" s="80"/>
      <c r="N1074" s="80"/>
      <c r="O1074" s="80"/>
      <c r="P1074" s="80"/>
      <c r="Q1074" s="80"/>
      <c r="R1074" s="80"/>
      <c r="S1074" s="80"/>
      <c r="T1074" s="80"/>
    </row>
    <row r="1075" ht="15.75" customHeight="1" spans="1:20">
      <c r="A1075" s="87">
        <v>21905</v>
      </c>
      <c r="B1075" s="88" t="s">
        <v>868</v>
      </c>
      <c r="C1075" s="40"/>
      <c r="D1075" s="40"/>
      <c r="E1075" s="25"/>
      <c r="F1075" s="90">
        <f t="shared" si="32"/>
        <v>0</v>
      </c>
      <c r="G1075" s="90">
        <f t="shared" si="33"/>
        <v>0</v>
      </c>
      <c r="H1075" s="25"/>
      <c r="I1075" s="80"/>
      <c r="J1075" s="80"/>
      <c r="K1075" s="80"/>
      <c r="L1075" s="80"/>
      <c r="M1075" s="80"/>
      <c r="N1075" s="80"/>
      <c r="O1075" s="80"/>
      <c r="P1075" s="80"/>
      <c r="Q1075" s="80"/>
      <c r="R1075" s="80"/>
      <c r="S1075" s="80"/>
      <c r="T1075" s="80"/>
    </row>
    <row r="1076" ht="15.75" customHeight="1" spans="1:20">
      <c r="A1076" s="87">
        <v>21906</v>
      </c>
      <c r="B1076" s="88" t="s">
        <v>629</v>
      </c>
      <c r="C1076" s="40"/>
      <c r="D1076" s="40"/>
      <c r="E1076" s="25"/>
      <c r="F1076" s="90">
        <f t="shared" si="32"/>
        <v>0</v>
      </c>
      <c r="G1076" s="90">
        <f t="shared" si="33"/>
        <v>0</v>
      </c>
      <c r="H1076" s="25"/>
      <c r="I1076" s="80"/>
      <c r="J1076" s="80"/>
      <c r="K1076" s="80"/>
      <c r="L1076" s="80"/>
      <c r="M1076" s="80"/>
      <c r="N1076" s="80"/>
      <c r="O1076" s="80"/>
      <c r="P1076" s="80"/>
      <c r="Q1076" s="80"/>
      <c r="R1076" s="80"/>
      <c r="S1076" s="80"/>
      <c r="T1076" s="80"/>
    </row>
    <row r="1077" ht="15.75" customHeight="1" spans="1:20">
      <c r="A1077" s="87">
        <v>21907</v>
      </c>
      <c r="B1077" s="88" t="s">
        <v>869</v>
      </c>
      <c r="C1077" s="40"/>
      <c r="D1077" s="40"/>
      <c r="E1077" s="25"/>
      <c r="F1077" s="90">
        <f t="shared" si="32"/>
        <v>0</v>
      </c>
      <c r="G1077" s="90">
        <f t="shared" si="33"/>
        <v>0</v>
      </c>
      <c r="H1077" s="25"/>
      <c r="I1077" s="80"/>
      <c r="J1077" s="80"/>
      <c r="K1077" s="80"/>
      <c r="L1077" s="80"/>
      <c r="M1077" s="80"/>
      <c r="N1077" s="80"/>
      <c r="O1077" s="80"/>
      <c r="P1077" s="80"/>
      <c r="Q1077" s="80"/>
      <c r="R1077" s="80"/>
      <c r="S1077" s="80"/>
      <c r="T1077" s="80"/>
    </row>
    <row r="1078" ht="15.75" customHeight="1" spans="1:20">
      <c r="A1078" s="87">
        <v>21908</v>
      </c>
      <c r="B1078" s="88" t="s">
        <v>870</v>
      </c>
      <c r="C1078" s="40"/>
      <c r="D1078" s="40"/>
      <c r="E1078" s="25"/>
      <c r="F1078" s="90">
        <f t="shared" si="32"/>
        <v>0</v>
      </c>
      <c r="G1078" s="90">
        <f t="shared" si="33"/>
        <v>0</v>
      </c>
      <c r="H1078" s="25"/>
      <c r="I1078" s="80"/>
      <c r="J1078" s="80"/>
      <c r="K1078" s="80"/>
      <c r="L1078" s="80"/>
      <c r="M1078" s="80"/>
      <c r="N1078" s="80"/>
      <c r="O1078" s="80"/>
      <c r="P1078" s="80"/>
      <c r="Q1078" s="80"/>
      <c r="R1078" s="80"/>
      <c r="S1078" s="80"/>
      <c r="T1078" s="80"/>
    </row>
    <row r="1079" ht="15.75" customHeight="1" spans="1:20">
      <c r="A1079" s="87">
        <v>21999</v>
      </c>
      <c r="B1079" s="88" t="s">
        <v>871</v>
      </c>
      <c r="C1079" s="40"/>
      <c r="D1079" s="40"/>
      <c r="E1079" s="25"/>
      <c r="F1079" s="90">
        <f t="shared" si="32"/>
        <v>0</v>
      </c>
      <c r="G1079" s="90">
        <f t="shared" si="33"/>
        <v>0</v>
      </c>
      <c r="H1079" s="25"/>
      <c r="I1079" s="80"/>
      <c r="J1079" s="80"/>
      <c r="K1079" s="80"/>
      <c r="L1079" s="80"/>
      <c r="M1079" s="80"/>
      <c r="N1079" s="80"/>
      <c r="O1079" s="80"/>
      <c r="P1079" s="80"/>
      <c r="Q1079" s="80"/>
      <c r="R1079" s="80"/>
      <c r="S1079" s="80"/>
      <c r="T1079" s="80"/>
    </row>
    <row r="1080" ht="15.75" customHeight="1" spans="1:20">
      <c r="A1080" s="87">
        <v>220</v>
      </c>
      <c r="B1080" s="88" t="s">
        <v>872</v>
      </c>
      <c r="C1080" s="36">
        <f>SUM(C1081,C1108,C1123)</f>
        <v>7704</v>
      </c>
      <c r="D1080" s="36">
        <f>SUM(D1081,D1108,D1123)</f>
        <v>7915</v>
      </c>
      <c r="E1080" s="36">
        <f>SUM(E1081,E1108,E1123)</f>
        <v>3892</v>
      </c>
      <c r="F1080" s="90">
        <f t="shared" si="32"/>
        <v>0.505192107995846</v>
      </c>
      <c r="G1080" s="90">
        <f t="shared" si="33"/>
        <v>0.491724573594441</v>
      </c>
      <c r="H1080" s="24">
        <f>SUM(H1081,H1108,H1123)</f>
        <v>3892</v>
      </c>
      <c r="I1080" s="80"/>
      <c r="J1080" s="80"/>
      <c r="K1080" s="80"/>
      <c r="L1080" s="80"/>
      <c r="M1080" s="80"/>
      <c r="N1080" s="80"/>
      <c r="O1080" s="80"/>
      <c r="P1080" s="80"/>
      <c r="Q1080" s="80"/>
      <c r="R1080" s="80"/>
      <c r="S1080" s="80"/>
      <c r="T1080" s="80"/>
    </row>
    <row r="1081" ht="15.75" customHeight="1" spans="1:20">
      <c r="A1081" s="87">
        <v>22001</v>
      </c>
      <c r="B1081" s="88" t="s">
        <v>873</v>
      </c>
      <c r="C1081" s="36">
        <f>SUM(C1082,C1083,C1084,C1085,C1086,C1087,C1088,C1089,C1090,C1091,C1092,C1093,C1094,C1095,C1096,C1097,C1098,C1099,C1100,C1101,C1102,C1103,C1104,C1105,C1106,C1107)</f>
        <v>7598</v>
      </c>
      <c r="D1081" s="36">
        <f>SUM(D1082,D1083,D1084,D1085,D1086,D1087,D1088,D1089,D1090,D1091,D1092,D1093,D1094,D1095,D1096,D1097,D1098,D1099,D1100,D1101,D1102,D1103,D1104,D1105,D1106,D1107)</f>
        <v>7738</v>
      </c>
      <c r="E1081" s="36">
        <f>SUM(E1082,E1083,E1084,E1085,E1086,E1087,E1088,E1089,E1090,E1091,E1092,E1093,E1094,E1095,E1096,E1097,E1098,E1099,E1100,E1101,E1102,E1103,E1104,E1105,E1106,E1107)</f>
        <v>3732</v>
      </c>
      <c r="F1081" s="90">
        <f t="shared" si="32"/>
        <v>0.491181889971045</v>
      </c>
      <c r="G1081" s="90">
        <f t="shared" si="33"/>
        <v>0.482295166709744</v>
      </c>
      <c r="H1081" s="24">
        <f>SUM(H1082,H1083,H1084,H1085,H1086,H1087,H1088,H1089,H1090,H1091,H1092,H1093,H1094,H1095,H1096,H1097,H1098,H1099,H1100,H1101,H1102,H1103,H1104,H1105,H1106,H1107)</f>
        <v>3732</v>
      </c>
      <c r="I1081" s="80"/>
      <c r="J1081" s="80"/>
      <c r="K1081" s="80"/>
      <c r="L1081" s="80"/>
      <c r="M1081" s="80"/>
      <c r="N1081" s="80"/>
      <c r="O1081" s="80"/>
      <c r="P1081" s="80"/>
      <c r="Q1081" s="80"/>
      <c r="R1081" s="80"/>
      <c r="S1081" s="80"/>
      <c r="T1081" s="80"/>
    </row>
    <row r="1082" ht="15.75" customHeight="1" spans="1:20">
      <c r="A1082" s="87">
        <v>2200101</v>
      </c>
      <c r="B1082" s="88" t="s">
        <v>46</v>
      </c>
      <c r="C1082" s="40">
        <v>673</v>
      </c>
      <c r="D1082" s="40">
        <v>576</v>
      </c>
      <c r="E1082" s="40">
        <v>409</v>
      </c>
      <c r="F1082" s="90">
        <f t="shared" si="32"/>
        <v>0.607726597325409</v>
      </c>
      <c r="G1082" s="90">
        <f t="shared" si="33"/>
        <v>0.710069444444444</v>
      </c>
      <c r="H1082" s="25">
        <v>409</v>
      </c>
      <c r="I1082" s="80"/>
      <c r="J1082" s="80"/>
      <c r="K1082" s="80"/>
      <c r="L1082" s="80"/>
      <c r="M1082" s="80"/>
      <c r="N1082" s="80"/>
      <c r="O1082" s="80"/>
      <c r="P1082" s="80"/>
      <c r="Q1082" s="80"/>
      <c r="R1082" s="80"/>
      <c r="S1082" s="80"/>
      <c r="T1082" s="80"/>
    </row>
    <row r="1083" ht="15.75" customHeight="1" spans="1:20">
      <c r="A1083" s="87">
        <v>2200102</v>
      </c>
      <c r="B1083" s="88" t="s">
        <v>47</v>
      </c>
      <c r="C1083" s="40"/>
      <c r="D1083" s="40"/>
      <c r="E1083" s="25"/>
      <c r="F1083" s="90">
        <f t="shared" si="32"/>
        <v>0</v>
      </c>
      <c r="G1083" s="90">
        <f t="shared" si="33"/>
        <v>0</v>
      </c>
      <c r="H1083" s="25"/>
      <c r="I1083" s="80"/>
      <c r="J1083" s="80"/>
      <c r="K1083" s="80"/>
      <c r="L1083" s="80"/>
      <c r="M1083" s="80"/>
      <c r="N1083" s="80"/>
      <c r="O1083" s="80"/>
      <c r="P1083" s="80"/>
      <c r="Q1083" s="80"/>
      <c r="R1083" s="80"/>
      <c r="S1083" s="80"/>
      <c r="T1083" s="80"/>
    </row>
    <row r="1084" ht="15.75" customHeight="1" spans="1:20">
      <c r="A1084" s="87">
        <v>2200103</v>
      </c>
      <c r="B1084" s="88" t="s">
        <v>48</v>
      </c>
      <c r="C1084" s="40"/>
      <c r="D1084" s="40"/>
      <c r="E1084" s="25"/>
      <c r="F1084" s="90">
        <f t="shared" si="32"/>
        <v>0</v>
      </c>
      <c r="G1084" s="90">
        <f t="shared" si="33"/>
        <v>0</v>
      </c>
      <c r="H1084" s="25"/>
      <c r="I1084" s="80"/>
      <c r="J1084" s="80"/>
      <c r="K1084" s="80"/>
      <c r="L1084" s="80"/>
      <c r="M1084" s="80"/>
      <c r="N1084" s="80"/>
      <c r="O1084" s="80"/>
      <c r="P1084" s="80"/>
      <c r="Q1084" s="80"/>
      <c r="R1084" s="80"/>
      <c r="S1084" s="80"/>
      <c r="T1084" s="80"/>
    </row>
    <row r="1085" ht="15.75" customHeight="1" spans="1:20">
      <c r="A1085" s="87">
        <v>2200104</v>
      </c>
      <c r="B1085" s="88" t="s">
        <v>874</v>
      </c>
      <c r="C1085" s="40">
        <v>1500</v>
      </c>
      <c r="D1085" s="40">
        <v>387</v>
      </c>
      <c r="E1085" s="25">
        <v>0</v>
      </c>
      <c r="F1085" s="90">
        <f t="shared" si="32"/>
        <v>0</v>
      </c>
      <c r="G1085" s="90">
        <f t="shared" si="33"/>
        <v>0</v>
      </c>
      <c r="H1085" s="25">
        <v>0</v>
      </c>
      <c r="I1085" s="80"/>
      <c r="J1085" s="80"/>
      <c r="K1085" s="80"/>
      <c r="L1085" s="80"/>
      <c r="M1085" s="80"/>
      <c r="N1085" s="80"/>
      <c r="O1085" s="80"/>
      <c r="P1085" s="80"/>
      <c r="Q1085" s="80"/>
      <c r="R1085" s="80"/>
      <c r="S1085" s="80"/>
      <c r="T1085" s="80"/>
    </row>
    <row r="1086" ht="15.75" customHeight="1" spans="1:20">
      <c r="A1086" s="87">
        <v>2200106</v>
      </c>
      <c r="B1086" s="88" t="s">
        <v>875</v>
      </c>
      <c r="C1086" s="40">
        <v>3300</v>
      </c>
      <c r="D1086" s="40">
        <v>6190</v>
      </c>
      <c r="E1086" s="25">
        <v>2000</v>
      </c>
      <c r="F1086" s="90">
        <f t="shared" si="32"/>
        <v>0.606060606060606</v>
      </c>
      <c r="G1086" s="90">
        <f t="shared" si="33"/>
        <v>0.323101777059774</v>
      </c>
      <c r="H1086" s="25">
        <v>2000</v>
      </c>
      <c r="I1086" s="80"/>
      <c r="J1086" s="80"/>
      <c r="K1086" s="80"/>
      <c r="L1086" s="80"/>
      <c r="M1086" s="80"/>
      <c r="N1086" s="80"/>
      <c r="O1086" s="80"/>
      <c r="P1086" s="80"/>
      <c r="Q1086" s="80"/>
      <c r="R1086" s="80"/>
      <c r="S1086" s="80"/>
      <c r="T1086" s="80"/>
    </row>
    <row r="1087" ht="15.75" customHeight="1" spans="1:20">
      <c r="A1087" s="87">
        <v>2200107</v>
      </c>
      <c r="B1087" s="88" t="s">
        <v>876</v>
      </c>
      <c r="C1087" s="40"/>
      <c r="D1087" s="40"/>
      <c r="E1087" s="25"/>
      <c r="F1087" s="90">
        <f t="shared" si="32"/>
        <v>0</v>
      </c>
      <c r="G1087" s="90">
        <f t="shared" si="33"/>
        <v>0</v>
      </c>
      <c r="H1087" s="25"/>
      <c r="I1087" s="80"/>
      <c r="J1087" s="80"/>
      <c r="K1087" s="80"/>
      <c r="L1087" s="80"/>
      <c r="M1087" s="80"/>
      <c r="N1087" s="80"/>
      <c r="O1087" s="80"/>
      <c r="P1087" s="80"/>
      <c r="Q1087" s="80"/>
      <c r="R1087" s="80"/>
      <c r="S1087" s="80"/>
      <c r="T1087" s="80"/>
    </row>
    <row r="1088" ht="15.75" customHeight="1" spans="1:20">
      <c r="A1088" s="87">
        <v>2200108</v>
      </c>
      <c r="B1088" s="88" t="s">
        <v>877</v>
      </c>
      <c r="C1088" s="40"/>
      <c r="D1088" s="40"/>
      <c r="E1088" s="25"/>
      <c r="F1088" s="90">
        <f t="shared" si="32"/>
        <v>0</v>
      </c>
      <c r="G1088" s="90">
        <f t="shared" si="33"/>
        <v>0</v>
      </c>
      <c r="H1088" s="25"/>
      <c r="I1088" s="80"/>
      <c r="J1088" s="80"/>
      <c r="K1088" s="80"/>
      <c r="L1088" s="80"/>
      <c r="M1088" s="80"/>
      <c r="N1088" s="80"/>
      <c r="O1088" s="80"/>
      <c r="P1088" s="80"/>
      <c r="Q1088" s="80"/>
      <c r="R1088" s="80"/>
      <c r="S1088" s="80"/>
      <c r="T1088" s="80"/>
    </row>
    <row r="1089" ht="15.75" customHeight="1" spans="1:20">
      <c r="A1089" s="87">
        <v>2200109</v>
      </c>
      <c r="B1089" s="88" t="s">
        <v>878</v>
      </c>
      <c r="C1089" s="40"/>
      <c r="D1089" s="40"/>
      <c r="E1089" s="25"/>
      <c r="F1089" s="90">
        <f t="shared" si="32"/>
        <v>0</v>
      </c>
      <c r="G1089" s="90">
        <f t="shared" si="33"/>
        <v>0</v>
      </c>
      <c r="H1089" s="25"/>
      <c r="I1089" s="80"/>
      <c r="J1089" s="80"/>
      <c r="K1089" s="80"/>
      <c r="L1089" s="80"/>
      <c r="M1089" s="80"/>
      <c r="N1089" s="80"/>
      <c r="O1089" s="80"/>
      <c r="P1089" s="80"/>
      <c r="Q1089" s="80"/>
      <c r="R1089" s="80"/>
      <c r="S1089" s="80"/>
      <c r="T1089" s="80"/>
    </row>
    <row r="1090" ht="15.75" customHeight="1" spans="1:20">
      <c r="A1090" s="87">
        <v>2200112</v>
      </c>
      <c r="B1090" s="88" t="s">
        <v>879</v>
      </c>
      <c r="C1090" s="40"/>
      <c r="D1090" s="40"/>
      <c r="E1090" s="25"/>
      <c r="F1090" s="90">
        <f t="shared" si="32"/>
        <v>0</v>
      </c>
      <c r="G1090" s="90">
        <f t="shared" si="33"/>
        <v>0</v>
      </c>
      <c r="H1090" s="25"/>
      <c r="I1090" s="80"/>
      <c r="J1090" s="80"/>
      <c r="K1090" s="80"/>
      <c r="L1090" s="80"/>
      <c r="M1090" s="80"/>
      <c r="N1090" s="80"/>
      <c r="O1090" s="80"/>
      <c r="P1090" s="80"/>
      <c r="Q1090" s="80"/>
      <c r="R1090" s="80"/>
      <c r="S1090" s="80"/>
      <c r="T1090" s="80"/>
    </row>
    <row r="1091" ht="15.75" customHeight="1" spans="1:20">
      <c r="A1091" s="87">
        <v>2200113</v>
      </c>
      <c r="B1091" s="88" t="s">
        <v>880</v>
      </c>
      <c r="C1091" s="40"/>
      <c r="D1091" s="40"/>
      <c r="E1091" s="25"/>
      <c r="F1091" s="90">
        <f t="shared" si="32"/>
        <v>0</v>
      </c>
      <c r="G1091" s="90">
        <f t="shared" si="33"/>
        <v>0</v>
      </c>
      <c r="H1091" s="25"/>
      <c r="I1091" s="80"/>
      <c r="J1091" s="80"/>
      <c r="K1091" s="80"/>
      <c r="L1091" s="80"/>
      <c r="M1091" s="80"/>
      <c r="N1091" s="80"/>
      <c r="O1091" s="80"/>
      <c r="P1091" s="80"/>
      <c r="Q1091" s="80"/>
      <c r="R1091" s="80"/>
      <c r="S1091" s="80"/>
      <c r="T1091" s="80"/>
    </row>
    <row r="1092" ht="15.75" customHeight="1" spans="1:20">
      <c r="A1092" s="87">
        <v>2200114</v>
      </c>
      <c r="B1092" s="88" t="s">
        <v>881</v>
      </c>
      <c r="C1092" s="40">
        <v>1200</v>
      </c>
      <c r="D1092" s="40">
        <v>121</v>
      </c>
      <c r="E1092" s="25">
        <v>0</v>
      </c>
      <c r="F1092" s="90">
        <f t="shared" si="32"/>
        <v>0</v>
      </c>
      <c r="G1092" s="90">
        <f t="shared" si="33"/>
        <v>0</v>
      </c>
      <c r="H1092" s="25">
        <v>0</v>
      </c>
      <c r="I1092" s="80"/>
      <c r="J1092" s="80"/>
      <c r="K1092" s="80"/>
      <c r="L1092" s="80"/>
      <c r="M1092" s="80"/>
      <c r="N1092" s="80"/>
      <c r="O1092" s="80"/>
      <c r="P1092" s="80"/>
      <c r="Q1092" s="80"/>
      <c r="R1092" s="80"/>
      <c r="S1092" s="80"/>
      <c r="T1092" s="80"/>
    </row>
    <row r="1093" ht="15.75" customHeight="1" spans="1:20">
      <c r="A1093" s="87">
        <v>2200115</v>
      </c>
      <c r="B1093" s="88" t="s">
        <v>882</v>
      </c>
      <c r="C1093" s="40"/>
      <c r="D1093" s="40"/>
      <c r="E1093" s="25"/>
      <c r="F1093" s="90">
        <f t="shared" si="32"/>
        <v>0</v>
      </c>
      <c r="G1093" s="90">
        <f t="shared" si="33"/>
        <v>0</v>
      </c>
      <c r="H1093" s="25"/>
      <c r="I1093" s="80"/>
      <c r="J1093" s="80"/>
      <c r="K1093" s="80"/>
      <c r="L1093" s="80"/>
      <c r="M1093" s="80"/>
      <c r="N1093" s="80"/>
      <c r="O1093" s="80"/>
      <c r="P1093" s="80"/>
      <c r="Q1093" s="80"/>
      <c r="R1093" s="80"/>
      <c r="S1093" s="80"/>
      <c r="T1093" s="80"/>
    </row>
    <row r="1094" ht="15.75" customHeight="1" spans="1:20">
      <c r="A1094" s="87">
        <v>2200116</v>
      </c>
      <c r="B1094" s="88" t="s">
        <v>883</v>
      </c>
      <c r="C1094" s="40"/>
      <c r="D1094" s="40"/>
      <c r="E1094" s="25"/>
      <c r="F1094" s="90">
        <f t="shared" ref="F1094:F1157" si="34">IFERROR(E1094/C1094,0)</f>
        <v>0</v>
      </c>
      <c r="G1094" s="90">
        <f t="shared" ref="G1094:G1157" si="35">IFERROR(E1094/D1094,0)</f>
        <v>0</v>
      </c>
      <c r="H1094" s="25"/>
      <c r="I1094" s="80"/>
      <c r="J1094" s="80"/>
      <c r="K1094" s="80"/>
      <c r="L1094" s="80"/>
      <c r="M1094" s="80"/>
      <c r="N1094" s="80"/>
      <c r="O1094" s="80"/>
      <c r="P1094" s="80"/>
      <c r="Q1094" s="80"/>
      <c r="R1094" s="80"/>
      <c r="S1094" s="80"/>
      <c r="T1094" s="80"/>
    </row>
    <row r="1095" ht="15.75" customHeight="1" spans="1:20">
      <c r="A1095" s="87">
        <v>2200119</v>
      </c>
      <c r="B1095" s="88" t="s">
        <v>884</v>
      </c>
      <c r="C1095" s="40"/>
      <c r="D1095" s="40"/>
      <c r="E1095" s="25"/>
      <c r="F1095" s="90">
        <f t="shared" si="34"/>
        <v>0</v>
      </c>
      <c r="G1095" s="90">
        <f t="shared" si="35"/>
        <v>0</v>
      </c>
      <c r="H1095" s="25"/>
      <c r="I1095" s="80"/>
      <c r="J1095" s="80"/>
      <c r="K1095" s="80"/>
      <c r="L1095" s="80"/>
      <c r="M1095" s="80"/>
      <c r="N1095" s="80"/>
      <c r="O1095" s="80"/>
      <c r="P1095" s="80"/>
      <c r="Q1095" s="80"/>
      <c r="R1095" s="80"/>
      <c r="S1095" s="80"/>
      <c r="T1095" s="80"/>
    </row>
    <row r="1096" ht="15.75" customHeight="1" spans="1:20">
      <c r="A1096" s="87">
        <v>2200120</v>
      </c>
      <c r="B1096" s="88" t="s">
        <v>885</v>
      </c>
      <c r="C1096" s="40"/>
      <c r="D1096" s="40"/>
      <c r="E1096" s="25"/>
      <c r="F1096" s="90">
        <f t="shared" si="34"/>
        <v>0</v>
      </c>
      <c r="G1096" s="90">
        <f t="shared" si="35"/>
        <v>0</v>
      </c>
      <c r="H1096" s="25"/>
      <c r="I1096" s="80"/>
      <c r="J1096" s="80"/>
      <c r="K1096" s="80"/>
      <c r="L1096" s="80"/>
      <c r="M1096" s="80"/>
      <c r="N1096" s="80"/>
      <c r="O1096" s="80"/>
      <c r="P1096" s="80"/>
      <c r="Q1096" s="80"/>
      <c r="R1096" s="80"/>
      <c r="S1096" s="80"/>
      <c r="T1096" s="80"/>
    </row>
    <row r="1097" ht="15.75" customHeight="1" spans="1:20">
      <c r="A1097" s="87">
        <v>2200121</v>
      </c>
      <c r="B1097" s="88" t="s">
        <v>886</v>
      </c>
      <c r="C1097" s="40"/>
      <c r="D1097" s="40"/>
      <c r="E1097" s="25"/>
      <c r="F1097" s="90">
        <f t="shared" si="34"/>
        <v>0</v>
      </c>
      <c r="G1097" s="90">
        <f t="shared" si="35"/>
        <v>0</v>
      </c>
      <c r="H1097" s="25"/>
      <c r="I1097" s="80"/>
      <c r="J1097" s="80"/>
      <c r="K1097" s="80"/>
      <c r="L1097" s="80"/>
      <c r="M1097" s="80"/>
      <c r="N1097" s="80"/>
      <c r="O1097" s="80"/>
      <c r="P1097" s="80"/>
      <c r="Q1097" s="80"/>
      <c r="R1097" s="80"/>
      <c r="S1097" s="80"/>
      <c r="T1097" s="80"/>
    </row>
    <row r="1098" ht="15.75" customHeight="1" spans="1:20">
      <c r="A1098" s="87">
        <v>2200122</v>
      </c>
      <c r="B1098" s="88" t="s">
        <v>887</v>
      </c>
      <c r="C1098" s="40"/>
      <c r="D1098" s="40"/>
      <c r="E1098" s="25"/>
      <c r="F1098" s="90">
        <f t="shared" si="34"/>
        <v>0</v>
      </c>
      <c r="G1098" s="90">
        <f t="shared" si="35"/>
        <v>0</v>
      </c>
      <c r="H1098" s="25"/>
      <c r="I1098" s="80"/>
      <c r="J1098" s="80"/>
      <c r="K1098" s="80"/>
      <c r="L1098" s="80"/>
      <c r="M1098" s="80"/>
      <c r="N1098" s="80"/>
      <c r="O1098" s="80"/>
      <c r="P1098" s="80"/>
      <c r="Q1098" s="80"/>
      <c r="R1098" s="80"/>
      <c r="S1098" s="80"/>
      <c r="T1098" s="80"/>
    </row>
    <row r="1099" ht="15.75" customHeight="1" spans="1:20">
      <c r="A1099" s="87">
        <v>2200123</v>
      </c>
      <c r="B1099" s="88" t="s">
        <v>888</v>
      </c>
      <c r="C1099" s="40"/>
      <c r="D1099" s="40"/>
      <c r="E1099" s="25"/>
      <c r="F1099" s="90">
        <f t="shared" si="34"/>
        <v>0</v>
      </c>
      <c r="G1099" s="90">
        <f t="shared" si="35"/>
        <v>0</v>
      </c>
      <c r="H1099" s="25"/>
      <c r="I1099" s="80"/>
      <c r="J1099" s="80"/>
      <c r="K1099" s="80"/>
      <c r="L1099" s="80"/>
      <c r="M1099" s="80"/>
      <c r="N1099" s="80"/>
      <c r="O1099" s="80"/>
      <c r="P1099" s="80"/>
      <c r="Q1099" s="80"/>
      <c r="R1099" s="80"/>
      <c r="S1099" s="80"/>
      <c r="T1099" s="80"/>
    </row>
    <row r="1100" ht="15.75" customHeight="1" spans="1:20">
      <c r="A1100" s="87">
        <v>2200124</v>
      </c>
      <c r="B1100" s="88" t="s">
        <v>889</v>
      </c>
      <c r="C1100" s="40"/>
      <c r="D1100" s="40"/>
      <c r="E1100" s="25"/>
      <c r="F1100" s="90">
        <f t="shared" si="34"/>
        <v>0</v>
      </c>
      <c r="G1100" s="90">
        <f t="shared" si="35"/>
        <v>0</v>
      </c>
      <c r="H1100" s="25"/>
      <c r="I1100" s="80"/>
      <c r="J1100" s="80"/>
      <c r="K1100" s="80"/>
      <c r="L1100" s="80"/>
      <c r="M1100" s="80"/>
      <c r="N1100" s="80"/>
      <c r="O1100" s="80"/>
      <c r="P1100" s="80"/>
      <c r="Q1100" s="80"/>
      <c r="R1100" s="80"/>
      <c r="S1100" s="80"/>
      <c r="T1100" s="80"/>
    </row>
    <row r="1101" ht="15.75" customHeight="1" spans="1:20">
      <c r="A1101" s="87">
        <v>2200125</v>
      </c>
      <c r="B1101" s="88" t="s">
        <v>890</v>
      </c>
      <c r="C1101" s="40"/>
      <c r="D1101" s="40"/>
      <c r="E1101" s="25"/>
      <c r="F1101" s="90">
        <f t="shared" si="34"/>
        <v>0</v>
      </c>
      <c r="G1101" s="90">
        <f t="shared" si="35"/>
        <v>0</v>
      </c>
      <c r="H1101" s="25"/>
      <c r="I1101" s="80"/>
      <c r="J1101" s="80"/>
      <c r="K1101" s="80"/>
      <c r="L1101" s="80"/>
      <c r="M1101" s="80"/>
      <c r="N1101" s="80"/>
      <c r="O1101" s="80"/>
      <c r="P1101" s="80"/>
      <c r="Q1101" s="80"/>
      <c r="R1101" s="80"/>
      <c r="S1101" s="80"/>
      <c r="T1101" s="80"/>
    </row>
    <row r="1102" ht="15.75" customHeight="1" spans="1:20">
      <c r="A1102" s="87">
        <v>2200126</v>
      </c>
      <c r="B1102" s="88" t="s">
        <v>891</v>
      </c>
      <c r="C1102" s="40"/>
      <c r="D1102" s="40"/>
      <c r="E1102" s="25"/>
      <c r="F1102" s="90">
        <f t="shared" si="34"/>
        <v>0</v>
      </c>
      <c r="G1102" s="90">
        <f t="shared" si="35"/>
        <v>0</v>
      </c>
      <c r="H1102" s="25"/>
      <c r="I1102" s="80"/>
      <c r="J1102" s="80"/>
      <c r="K1102" s="80"/>
      <c r="L1102" s="80"/>
      <c r="M1102" s="80"/>
      <c r="N1102" s="80"/>
      <c r="O1102" s="80"/>
      <c r="P1102" s="80"/>
      <c r="Q1102" s="80"/>
      <c r="R1102" s="80"/>
      <c r="S1102" s="80"/>
      <c r="T1102" s="80"/>
    </row>
    <row r="1103" ht="15.75" customHeight="1" spans="1:20">
      <c r="A1103" s="87">
        <v>2200127</v>
      </c>
      <c r="B1103" s="88" t="s">
        <v>892</v>
      </c>
      <c r="C1103" s="40"/>
      <c r="D1103" s="40"/>
      <c r="E1103" s="25"/>
      <c r="F1103" s="90">
        <f t="shared" si="34"/>
        <v>0</v>
      </c>
      <c r="G1103" s="90">
        <f t="shared" si="35"/>
        <v>0</v>
      </c>
      <c r="H1103" s="25"/>
      <c r="I1103" s="80"/>
      <c r="J1103" s="80"/>
      <c r="K1103" s="80"/>
      <c r="L1103" s="80"/>
      <c r="M1103" s="80"/>
      <c r="N1103" s="80"/>
      <c r="O1103" s="80"/>
      <c r="P1103" s="80"/>
      <c r="Q1103" s="80"/>
      <c r="R1103" s="80"/>
      <c r="S1103" s="80"/>
      <c r="T1103" s="80"/>
    </row>
    <row r="1104" ht="15.75" customHeight="1" spans="1:20">
      <c r="A1104" s="87">
        <v>2200128</v>
      </c>
      <c r="B1104" s="88" t="s">
        <v>893</v>
      </c>
      <c r="C1104" s="40"/>
      <c r="D1104" s="40"/>
      <c r="E1104" s="25"/>
      <c r="F1104" s="90">
        <f t="shared" si="34"/>
        <v>0</v>
      </c>
      <c r="G1104" s="90">
        <f t="shared" si="35"/>
        <v>0</v>
      </c>
      <c r="H1104" s="25"/>
      <c r="I1104" s="80"/>
      <c r="J1104" s="80"/>
      <c r="K1104" s="80"/>
      <c r="L1104" s="80"/>
      <c r="M1104" s="80"/>
      <c r="N1104" s="80"/>
      <c r="O1104" s="80"/>
      <c r="P1104" s="80"/>
      <c r="Q1104" s="80"/>
      <c r="R1104" s="80"/>
      <c r="S1104" s="80"/>
      <c r="T1104" s="80"/>
    </row>
    <row r="1105" ht="15.75" customHeight="1" spans="1:20">
      <c r="A1105" s="87">
        <v>2200129</v>
      </c>
      <c r="B1105" s="88" t="s">
        <v>894</v>
      </c>
      <c r="C1105" s="40"/>
      <c r="D1105" s="40"/>
      <c r="E1105" s="25"/>
      <c r="F1105" s="90">
        <f t="shared" si="34"/>
        <v>0</v>
      </c>
      <c r="G1105" s="90">
        <f t="shared" si="35"/>
        <v>0</v>
      </c>
      <c r="H1105" s="25"/>
      <c r="I1105" s="80"/>
      <c r="J1105" s="80"/>
      <c r="K1105" s="80"/>
      <c r="L1105" s="80"/>
      <c r="M1105" s="80"/>
      <c r="N1105" s="80"/>
      <c r="O1105" s="80"/>
      <c r="P1105" s="80"/>
      <c r="Q1105" s="80"/>
      <c r="R1105" s="80"/>
      <c r="S1105" s="80"/>
      <c r="T1105" s="80"/>
    </row>
    <row r="1106" ht="15.75" customHeight="1" spans="1:20">
      <c r="A1106" s="87">
        <v>2200150</v>
      </c>
      <c r="B1106" s="88" t="s">
        <v>55</v>
      </c>
      <c r="C1106" s="40">
        <v>202</v>
      </c>
      <c r="D1106" s="40">
        <v>243</v>
      </c>
      <c r="E1106" s="25">
        <v>342</v>
      </c>
      <c r="F1106" s="90">
        <f t="shared" si="34"/>
        <v>1.69306930693069</v>
      </c>
      <c r="G1106" s="90">
        <f t="shared" si="35"/>
        <v>1.40740740740741</v>
      </c>
      <c r="H1106" s="25">
        <v>342</v>
      </c>
      <c r="I1106" s="80"/>
      <c r="J1106" s="80"/>
      <c r="K1106" s="80"/>
      <c r="L1106" s="80"/>
      <c r="M1106" s="80"/>
      <c r="N1106" s="80"/>
      <c r="O1106" s="80"/>
      <c r="P1106" s="80"/>
      <c r="Q1106" s="80"/>
      <c r="R1106" s="80"/>
      <c r="S1106" s="80"/>
      <c r="T1106" s="80"/>
    </row>
    <row r="1107" ht="15.75" customHeight="1" spans="1:20">
      <c r="A1107" s="87">
        <v>2200199</v>
      </c>
      <c r="B1107" s="88" t="s">
        <v>895</v>
      </c>
      <c r="C1107" s="40">
        <v>723</v>
      </c>
      <c r="D1107" s="40">
        <v>221</v>
      </c>
      <c r="E1107" s="25">
        <v>981</v>
      </c>
      <c r="F1107" s="90">
        <f t="shared" si="34"/>
        <v>1.35684647302905</v>
      </c>
      <c r="G1107" s="90">
        <f t="shared" si="35"/>
        <v>4.43891402714932</v>
      </c>
      <c r="H1107" s="25">
        <v>981</v>
      </c>
      <c r="I1107" s="80"/>
      <c r="J1107" s="80"/>
      <c r="K1107" s="80"/>
      <c r="L1107" s="80"/>
      <c r="M1107" s="80"/>
      <c r="N1107" s="80"/>
      <c r="O1107" s="80"/>
      <c r="P1107" s="80"/>
      <c r="Q1107" s="80"/>
      <c r="R1107" s="80"/>
      <c r="S1107" s="80"/>
      <c r="T1107" s="80"/>
    </row>
    <row r="1108" ht="15.75" customHeight="1" spans="1:20">
      <c r="A1108" s="87">
        <v>22005</v>
      </c>
      <c r="B1108" s="88" t="s">
        <v>896</v>
      </c>
      <c r="C1108" s="36">
        <f>SUM(C1109,C1110,C1111,C1112,C1113,C1114,C1115,C1116,C1117,C1118,C1119,C1120,C1121,C1122)</f>
        <v>106</v>
      </c>
      <c r="D1108" s="36">
        <f>SUM(D1109,D1110,D1111,D1112,D1113,D1114,D1115,D1116,D1117,D1118,D1119,D1120,D1121,D1122)</f>
        <v>177</v>
      </c>
      <c r="E1108" s="36">
        <f>SUM(E1109,E1110,E1111,E1112,E1113,E1114,E1115,E1116,E1117,E1118,E1119,E1120,E1121,E1122)</f>
        <v>160</v>
      </c>
      <c r="F1108" s="90">
        <f t="shared" si="34"/>
        <v>1.50943396226415</v>
      </c>
      <c r="G1108" s="90">
        <f t="shared" si="35"/>
        <v>0.903954802259887</v>
      </c>
      <c r="H1108" s="24">
        <f>SUM(H1109,H1110,H1111,H1112,H1113,H1114,H1115,H1116,H1117,H1118,H1119,H1120,H1121,H1122)</f>
        <v>160</v>
      </c>
      <c r="I1108" s="80"/>
      <c r="J1108" s="80"/>
      <c r="K1108" s="80"/>
      <c r="L1108" s="80"/>
      <c r="M1108" s="80"/>
      <c r="N1108" s="80"/>
      <c r="O1108" s="80"/>
      <c r="P1108" s="80"/>
      <c r="Q1108" s="80"/>
      <c r="R1108" s="80"/>
      <c r="S1108" s="80"/>
      <c r="T1108" s="80"/>
    </row>
    <row r="1109" ht="15.75" customHeight="1" spans="1:20">
      <c r="A1109" s="87">
        <v>2200501</v>
      </c>
      <c r="B1109" s="88" t="s">
        <v>46</v>
      </c>
      <c r="C1109" s="40"/>
      <c r="D1109" s="40"/>
      <c r="E1109" s="40"/>
      <c r="F1109" s="90">
        <f t="shared" si="34"/>
        <v>0</v>
      </c>
      <c r="G1109" s="90">
        <f t="shared" si="35"/>
        <v>0</v>
      </c>
      <c r="H1109" s="25"/>
      <c r="I1109" s="80"/>
      <c r="J1109" s="80"/>
      <c r="K1109" s="80"/>
      <c r="L1109" s="80"/>
      <c r="M1109" s="80"/>
      <c r="N1109" s="80"/>
      <c r="O1109" s="80"/>
      <c r="P1109" s="80"/>
      <c r="Q1109" s="80"/>
      <c r="R1109" s="80"/>
      <c r="S1109" s="80"/>
      <c r="T1109" s="80"/>
    </row>
    <row r="1110" ht="15.75" customHeight="1" spans="1:20">
      <c r="A1110" s="87">
        <v>2200502</v>
      </c>
      <c r="B1110" s="88" t="s">
        <v>47</v>
      </c>
      <c r="C1110" s="40">
        <v>13</v>
      </c>
      <c r="D1110" s="40">
        <v>13</v>
      </c>
      <c r="E1110" s="25">
        <v>0</v>
      </c>
      <c r="F1110" s="90">
        <f t="shared" si="34"/>
        <v>0</v>
      </c>
      <c r="G1110" s="90">
        <f t="shared" si="35"/>
        <v>0</v>
      </c>
      <c r="H1110" s="25">
        <v>0</v>
      </c>
      <c r="I1110" s="80"/>
      <c r="J1110" s="80"/>
      <c r="K1110" s="80"/>
      <c r="L1110" s="80"/>
      <c r="M1110" s="80"/>
      <c r="N1110" s="80"/>
      <c r="O1110" s="80"/>
      <c r="P1110" s="80"/>
      <c r="Q1110" s="80"/>
      <c r="R1110" s="80"/>
      <c r="S1110" s="80"/>
      <c r="T1110" s="80"/>
    </row>
    <row r="1111" ht="15.75" customHeight="1" spans="1:20">
      <c r="A1111" s="87">
        <v>2200503</v>
      </c>
      <c r="B1111" s="88" t="s">
        <v>48</v>
      </c>
      <c r="C1111" s="40"/>
      <c r="D1111" s="40"/>
      <c r="E1111" s="25"/>
      <c r="F1111" s="90">
        <f t="shared" si="34"/>
        <v>0</v>
      </c>
      <c r="G1111" s="90">
        <f t="shared" si="35"/>
        <v>0</v>
      </c>
      <c r="H1111" s="25"/>
      <c r="I1111" s="80"/>
      <c r="J1111" s="80"/>
      <c r="K1111" s="80"/>
      <c r="L1111" s="80"/>
      <c r="M1111" s="80"/>
      <c r="N1111" s="80"/>
      <c r="O1111" s="80"/>
      <c r="P1111" s="80"/>
      <c r="Q1111" s="80"/>
      <c r="R1111" s="80"/>
      <c r="S1111" s="80"/>
      <c r="T1111" s="80"/>
    </row>
    <row r="1112" ht="15.75" customHeight="1" spans="1:20">
      <c r="A1112" s="87">
        <v>2200504</v>
      </c>
      <c r="B1112" s="88" t="s">
        <v>897</v>
      </c>
      <c r="C1112" s="40">
        <v>93</v>
      </c>
      <c r="D1112" s="40">
        <v>95</v>
      </c>
      <c r="E1112" s="25">
        <v>80</v>
      </c>
      <c r="F1112" s="90">
        <f t="shared" si="34"/>
        <v>0.860215053763441</v>
      </c>
      <c r="G1112" s="90">
        <f t="shared" si="35"/>
        <v>0.842105263157895</v>
      </c>
      <c r="H1112" s="25">
        <v>80</v>
      </c>
      <c r="I1112" s="80"/>
      <c r="J1112" s="80"/>
      <c r="K1112" s="80"/>
      <c r="L1112" s="80"/>
      <c r="M1112" s="80"/>
      <c r="N1112" s="80"/>
      <c r="O1112" s="80"/>
      <c r="P1112" s="80"/>
      <c r="Q1112" s="80"/>
      <c r="R1112" s="80"/>
      <c r="S1112" s="80"/>
      <c r="T1112" s="80"/>
    </row>
    <row r="1113" ht="15.75" customHeight="1" spans="1:20">
      <c r="A1113" s="87">
        <v>2200506</v>
      </c>
      <c r="B1113" s="88" t="s">
        <v>898</v>
      </c>
      <c r="C1113" s="40"/>
      <c r="D1113" s="40"/>
      <c r="E1113" s="25"/>
      <c r="F1113" s="90">
        <f t="shared" si="34"/>
        <v>0</v>
      </c>
      <c r="G1113" s="90">
        <f t="shared" si="35"/>
        <v>0</v>
      </c>
      <c r="H1113" s="25"/>
      <c r="I1113" s="80"/>
      <c r="J1113" s="80"/>
      <c r="K1113" s="80"/>
      <c r="L1113" s="80"/>
      <c r="M1113" s="80"/>
      <c r="N1113" s="80"/>
      <c r="O1113" s="80"/>
      <c r="P1113" s="80"/>
      <c r="Q1113" s="80"/>
      <c r="R1113" s="80"/>
      <c r="S1113" s="80"/>
      <c r="T1113" s="80"/>
    </row>
    <row r="1114" ht="15.75" customHeight="1" spans="1:20">
      <c r="A1114" s="87">
        <v>2200507</v>
      </c>
      <c r="B1114" s="88" t="s">
        <v>899</v>
      </c>
      <c r="C1114" s="40"/>
      <c r="D1114" s="40"/>
      <c r="E1114" s="25"/>
      <c r="F1114" s="90">
        <f t="shared" si="34"/>
        <v>0</v>
      </c>
      <c r="G1114" s="90">
        <f t="shared" si="35"/>
        <v>0</v>
      </c>
      <c r="H1114" s="25"/>
      <c r="I1114" s="80"/>
      <c r="J1114" s="80"/>
      <c r="K1114" s="80"/>
      <c r="L1114" s="80"/>
      <c r="M1114" s="80"/>
      <c r="N1114" s="80"/>
      <c r="O1114" s="80"/>
      <c r="P1114" s="80"/>
      <c r="Q1114" s="80"/>
      <c r="R1114" s="80"/>
      <c r="S1114" s="80"/>
      <c r="T1114" s="80"/>
    </row>
    <row r="1115" ht="15.75" customHeight="1" spans="1:20">
      <c r="A1115" s="87">
        <v>2200508</v>
      </c>
      <c r="B1115" s="88" t="s">
        <v>900</v>
      </c>
      <c r="C1115" s="40"/>
      <c r="D1115" s="40"/>
      <c r="E1115" s="25"/>
      <c r="F1115" s="90">
        <f t="shared" si="34"/>
        <v>0</v>
      </c>
      <c r="G1115" s="90">
        <f t="shared" si="35"/>
        <v>0</v>
      </c>
      <c r="H1115" s="25"/>
      <c r="I1115" s="80"/>
      <c r="J1115" s="80"/>
      <c r="K1115" s="80"/>
      <c r="L1115" s="80"/>
      <c r="M1115" s="80"/>
      <c r="N1115" s="80"/>
      <c r="O1115" s="80"/>
      <c r="P1115" s="80"/>
      <c r="Q1115" s="80"/>
      <c r="R1115" s="80"/>
      <c r="S1115" s="80"/>
      <c r="T1115" s="80"/>
    </row>
    <row r="1116" ht="15.75" customHeight="1" spans="1:20">
      <c r="A1116" s="87">
        <v>2200509</v>
      </c>
      <c r="B1116" s="88" t="s">
        <v>901</v>
      </c>
      <c r="C1116" s="40"/>
      <c r="D1116" s="40"/>
      <c r="E1116" s="25"/>
      <c r="F1116" s="90">
        <f t="shared" si="34"/>
        <v>0</v>
      </c>
      <c r="G1116" s="90">
        <f t="shared" si="35"/>
        <v>0</v>
      </c>
      <c r="H1116" s="25"/>
      <c r="I1116" s="80"/>
      <c r="J1116" s="80"/>
      <c r="K1116" s="80"/>
      <c r="L1116" s="80"/>
      <c r="M1116" s="80"/>
      <c r="N1116" s="80"/>
      <c r="O1116" s="80"/>
      <c r="P1116" s="80"/>
      <c r="Q1116" s="80"/>
      <c r="R1116" s="80"/>
      <c r="S1116" s="80"/>
      <c r="T1116" s="80"/>
    </row>
    <row r="1117" ht="15.75" customHeight="1" spans="1:20">
      <c r="A1117" s="87">
        <v>2200510</v>
      </c>
      <c r="B1117" s="88" t="s">
        <v>902</v>
      </c>
      <c r="C1117" s="40"/>
      <c r="D1117" s="40">
        <v>30</v>
      </c>
      <c r="E1117" s="25">
        <v>30</v>
      </c>
      <c r="F1117" s="90">
        <f t="shared" si="34"/>
        <v>0</v>
      </c>
      <c r="G1117" s="90">
        <f t="shared" si="35"/>
        <v>1</v>
      </c>
      <c r="H1117" s="25">
        <v>30</v>
      </c>
      <c r="I1117" s="80"/>
      <c r="J1117" s="80"/>
      <c r="K1117" s="80"/>
      <c r="L1117" s="80"/>
      <c r="M1117" s="80"/>
      <c r="N1117" s="80"/>
      <c r="O1117" s="80"/>
      <c r="P1117" s="80"/>
      <c r="Q1117" s="80"/>
      <c r="R1117" s="80"/>
      <c r="S1117" s="80"/>
      <c r="T1117" s="80"/>
    </row>
    <row r="1118" ht="15.75" customHeight="1" spans="1:20">
      <c r="A1118" s="87">
        <v>2200511</v>
      </c>
      <c r="B1118" s="88" t="s">
        <v>903</v>
      </c>
      <c r="C1118" s="40"/>
      <c r="D1118" s="40"/>
      <c r="E1118" s="25"/>
      <c r="F1118" s="90">
        <f t="shared" si="34"/>
        <v>0</v>
      </c>
      <c r="G1118" s="90">
        <f t="shared" si="35"/>
        <v>0</v>
      </c>
      <c r="H1118" s="25"/>
      <c r="I1118" s="80"/>
      <c r="J1118" s="80"/>
      <c r="K1118" s="80"/>
      <c r="L1118" s="80"/>
      <c r="M1118" s="80"/>
      <c r="N1118" s="80"/>
      <c r="O1118" s="80"/>
      <c r="P1118" s="80"/>
      <c r="Q1118" s="80"/>
      <c r="R1118" s="80"/>
      <c r="S1118" s="80"/>
      <c r="T1118" s="80"/>
    </row>
    <row r="1119" ht="15.75" customHeight="1" spans="1:20">
      <c r="A1119" s="87">
        <v>2200512</v>
      </c>
      <c r="B1119" s="88" t="s">
        <v>904</v>
      </c>
      <c r="C1119" s="40"/>
      <c r="D1119" s="40"/>
      <c r="E1119" s="25"/>
      <c r="F1119" s="90">
        <f t="shared" si="34"/>
        <v>0</v>
      </c>
      <c r="G1119" s="90">
        <f t="shared" si="35"/>
        <v>0</v>
      </c>
      <c r="H1119" s="25"/>
      <c r="I1119" s="80"/>
      <c r="J1119" s="80"/>
      <c r="K1119" s="80"/>
      <c r="L1119" s="80"/>
      <c r="M1119" s="80"/>
      <c r="N1119" s="80"/>
      <c r="O1119" s="80"/>
      <c r="P1119" s="80"/>
      <c r="Q1119" s="80"/>
      <c r="R1119" s="80"/>
      <c r="S1119" s="80"/>
      <c r="T1119" s="80"/>
    </row>
    <row r="1120" ht="15.75" customHeight="1" spans="1:20">
      <c r="A1120" s="87">
        <v>2200513</v>
      </c>
      <c r="B1120" s="88" t="s">
        <v>905</v>
      </c>
      <c r="C1120" s="40"/>
      <c r="D1120" s="40"/>
      <c r="E1120" s="25"/>
      <c r="F1120" s="90">
        <f t="shared" si="34"/>
        <v>0</v>
      </c>
      <c r="G1120" s="90">
        <f t="shared" si="35"/>
        <v>0</v>
      </c>
      <c r="H1120" s="25"/>
      <c r="I1120" s="80"/>
      <c r="J1120" s="80"/>
      <c r="K1120" s="80"/>
      <c r="L1120" s="80"/>
      <c r="M1120" s="80"/>
      <c r="N1120" s="80"/>
      <c r="O1120" s="80"/>
      <c r="P1120" s="80"/>
      <c r="Q1120" s="80"/>
      <c r="R1120" s="80"/>
      <c r="S1120" s="80"/>
      <c r="T1120" s="80"/>
    </row>
    <row r="1121" ht="15.75" customHeight="1" spans="1:20">
      <c r="A1121" s="87">
        <v>2200514</v>
      </c>
      <c r="B1121" s="88" t="s">
        <v>906</v>
      </c>
      <c r="C1121" s="40"/>
      <c r="D1121" s="40"/>
      <c r="E1121" s="25"/>
      <c r="F1121" s="90">
        <f t="shared" si="34"/>
        <v>0</v>
      </c>
      <c r="G1121" s="90">
        <f t="shared" si="35"/>
        <v>0</v>
      </c>
      <c r="H1121" s="25"/>
      <c r="I1121" s="80"/>
      <c r="J1121" s="80"/>
      <c r="K1121" s="80"/>
      <c r="L1121" s="80"/>
      <c r="M1121" s="80"/>
      <c r="N1121" s="80"/>
      <c r="O1121" s="80"/>
      <c r="P1121" s="80"/>
      <c r="Q1121" s="80"/>
      <c r="R1121" s="80"/>
      <c r="S1121" s="80"/>
      <c r="T1121" s="80"/>
    </row>
    <row r="1122" ht="15.75" customHeight="1" spans="1:20">
      <c r="A1122" s="87">
        <v>2200599</v>
      </c>
      <c r="B1122" s="88" t="s">
        <v>907</v>
      </c>
      <c r="C1122" s="40"/>
      <c r="D1122" s="40">
        <v>39</v>
      </c>
      <c r="E1122" s="25">
        <v>50</v>
      </c>
      <c r="F1122" s="90">
        <f t="shared" si="34"/>
        <v>0</v>
      </c>
      <c r="G1122" s="90">
        <f t="shared" si="35"/>
        <v>1.28205128205128</v>
      </c>
      <c r="H1122" s="25">
        <v>50</v>
      </c>
      <c r="I1122" s="80"/>
      <c r="J1122" s="80"/>
      <c r="K1122" s="80"/>
      <c r="L1122" s="80"/>
      <c r="M1122" s="80"/>
      <c r="N1122" s="80"/>
      <c r="O1122" s="80"/>
      <c r="P1122" s="80"/>
      <c r="Q1122" s="80"/>
      <c r="R1122" s="80"/>
      <c r="S1122" s="80"/>
      <c r="T1122" s="80"/>
    </row>
    <row r="1123" ht="15.75" customHeight="1" spans="1:20">
      <c r="A1123" s="87">
        <v>22099</v>
      </c>
      <c r="B1123" s="88" t="s">
        <v>908</v>
      </c>
      <c r="C1123" s="40"/>
      <c r="D1123" s="40"/>
      <c r="E1123" s="25"/>
      <c r="F1123" s="90">
        <f t="shared" si="34"/>
        <v>0</v>
      </c>
      <c r="G1123" s="90">
        <f t="shared" si="35"/>
        <v>0</v>
      </c>
      <c r="H1123" s="25"/>
      <c r="I1123" s="80"/>
      <c r="J1123" s="80"/>
      <c r="K1123" s="80"/>
      <c r="L1123" s="80"/>
      <c r="M1123" s="80"/>
      <c r="N1123" s="80"/>
      <c r="O1123" s="80"/>
      <c r="P1123" s="80"/>
      <c r="Q1123" s="80"/>
      <c r="R1123" s="80"/>
      <c r="S1123" s="80"/>
      <c r="T1123" s="80"/>
    </row>
    <row r="1124" ht="15.75" customHeight="1" spans="1:20">
      <c r="A1124" s="87">
        <v>221</v>
      </c>
      <c r="B1124" s="88" t="s">
        <v>909</v>
      </c>
      <c r="C1124" s="36">
        <f>SUM(C1125,C1136,C1140)</f>
        <v>6514</v>
      </c>
      <c r="D1124" s="36">
        <f>SUM(D1125,D1136,D1140)</f>
        <v>15230</v>
      </c>
      <c r="E1124" s="36">
        <f>SUM(E1125,E1136,E1140)</f>
        <v>11332</v>
      </c>
      <c r="F1124" s="90">
        <f t="shared" si="34"/>
        <v>1.73963770340804</v>
      </c>
      <c r="G1124" s="90">
        <f t="shared" si="35"/>
        <v>0.744057780695995</v>
      </c>
      <c r="H1124" s="24">
        <f>SUM(H1125,H1136,H1140)</f>
        <v>11332</v>
      </c>
      <c r="I1124" s="80"/>
      <c r="J1124" s="80"/>
      <c r="K1124" s="80"/>
      <c r="L1124" s="80"/>
      <c r="M1124" s="80"/>
      <c r="N1124" s="80"/>
      <c r="O1124" s="80"/>
      <c r="P1124" s="80"/>
      <c r="Q1124" s="80"/>
      <c r="R1124" s="80"/>
      <c r="S1124" s="80"/>
      <c r="T1124" s="80"/>
    </row>
    <row r="1125" ht="15.75" customHeight="1" spans="1:20">
      <c r="A1125" s="87">
        <v>22101</v>
      </c>
      <c r="B1125" s="88" t="s">
        <v>910</v>
      </c>
      <c r="C1125" s="36">
        <f>SUM(C1126,C1127,C1128,C1129,C1130,C1131,C1132,C1133,C1134,C1135)</f>
        <v>0</v>
      </c>
      <c r="D1125" s="36">
        <f>SUM(D1126,D1127,D1128,D1129,D1130,D1131,D1132,D1133,D1134,D1135)</f>
        <v>9469</v>
      </c>
      <c r="E1125" s="36">
        <f>SUM(E1126,E1127,E1128,E1129,E1130,E1131,E1132,E1133,E1134,E1135)</f>
        <v>6535</v>
      </c>
      <c r="F1125" s="90">
        <f t="shared" si="34"/>
        <v>0</v>
      </c>
      <c r="G1125" s="90">
        <f t="shared" si="35"/>
        <v>0.690146794804098</v>
      </c>
      <c r="H1125" s="24">
        <f>SUM(H1126,H1127,H1128,H1129,H1130,H1131,H1132,H1133,H1134,H1135)</f>
        <v>6535</v>
      </c>
      <c r="I1125" s="80"/>
      <c r="J1125" s="80"/>
      <c r="K1125" s="80"/>
      <c r="L1125" s="80"/>
      <c r="M1125" s="80"/>
      <c r="N1125" s="80"/>
      <c r="O1125" s="80"/>
      <c r="P1125" s="80"/>
      <c r="Q1125" s="80"/>
      <c r="R1125" s="80"/>
      <c r="S1125" s="80"/>
      <c r="T1125" s="80"/>
    </row>
    <row r="1126" ht="15.75" customHeight="1" spans="1:20">
      <c r="A1126" s="87">
        <v>2210101</v>
      </c>
      <c r="B1126" s="88" t="s">
        <v>911</v>
      </c>
      <c r="C1126" s="40"/>
      <c r="D1126" s="40"/>
      <c r="E1126" s="40"/>
      <c r="F1126" s="90">
        <f t="shared" si="34"/>
        <v>0</v>
      </c>
      <c r="G1126" s="90">
        <f t="shared" si="35"/>
        <v>0</v>
      </c>
      <c r="H1126" s="25"/>
      <c r="I1126" s="80"/>
      <c r="J1126" s="80"/>
      <c r="K1126" s="80"/>
      <c r="L1126" s="80"/>
      <c r="M1126" s="80"/>
      <c r="N1126" s="80"/>
      <c r="O1126" s="80"/>
      <c r="P1126" s="80"/>
      <c r="Q1126" s="80"/>
      <c r="R1126" s="80"/>
      <c r="S1126" s="80"/>
      <c r="T1126" s="80"/>
    </row>
    <row r="1127" ht="15.75" customHeight="1" spans="1:20">
      <c r="A1127" s="87">
        <v>2210102</v>
      </c>
      <c r="B1127" s="88" t="s">
        <v>912</v>
      </c>
      <c r="C1127" s="40"/>
      <c r="D1127" s="40"/>
      <c r="E1127" s="25"/>
      <c r="F1127" s="90">
        <f t="shared" si="34"/>
        <v>0</v>
      </c>
      <c r="G1127" s="90">
        <f t="shared" si="35"/>
        <v>0</v>
      </c>
      <c r="H1127" s="25"/>
      <c r="I1127" s="80"/>
      <c r="J1127" s="80"/>
      <c r="K1127" s="80"/>
      <c r="L1127" s="80"/>
      <c r="M1127" s="80"/>
      <c r="N1127" s="80"/>
      <c r="O1127" s="80"/>
      <c r="P1127" s="80"/>
      <c r="Q1127" s="80"/>
      <c r="R1127" s="80"/>
      <c r="S1127" s="80"/>
      <c r="T1127" s="80"/>
    </row>
    <row r="1128" ht="15.75" customHeight="1" spans="1:20">
      <c r="A1128" s="87">
        <v>2210103</v>
      </c>
      <c r="B1128" s="88" t="s">
        <v>913</v>
      </c>
      <c r="C1128" s="40"/>
      <c r="D1128" s="40">
        <v>7181</v>
      </c>
      <c r="E1128" s="25">
        <v>4300</v>
      </c>
      <c r="F1128" s="90">
        <f t="shared" si="34"/>
        <v>0</v>
      </c>
      <c r="G1128" s="90">
        <f t="shared" si="35"/>
        <v>0.598802395209581</v>
      </c>
      <c r="H1128" s="25">
        <v>4300</v>
      </c>
      <c r="I1128" s="80"/>
      <c r="J1128" s="80"/>
      <c r="K1128" s="80"/>
      <c r="L1128" s="80"/>
      <c r="M1128" s="80"/>
      <c r="N1128" s="80"/>
      <c r="O1128" s="80"/>
      <c r="P1128" s="80"/>
      <c r="Q1128" s="80"/>
      <c r="R1128" s="80"/>
      <c r="S1128" s="80"/>
      <c r="T1128" s="80"/>
    </row>
    <row r="1129" ht="15.75" customHeight="1" spans="1:20">
      <c r="A1129" s="87">
        <v>2210104</v>
      </c>
      <c r="B1129" s="88" t="s">
        <v>914</v>
      </c>
      <c r="C1129" s="40"/>
      <c r="D1129" s="40"/>
      <c r="E1129" s="25"/>
      <c r="F1129" s="90">
        <f t="shared" si="34"/>
        <v>0</v>
      </c>
      <c r="G1129" s="90">
        <f t="shared" si="35"/>
        <v>0</v>
      </c>
      <c r="H1129" s="25"/>
      <c r="I1129" s="80"/>
      <c r="J1129" s="80"/>
      <c r="K1129" s="80"/>
      <c r="L1129" s="80"/>
      <c r="M1129" s="80"/>
      <c r="N1129" s="80"/>
      <c r="O1129" s="80"/>
      <c r="P1129" s="80"/>
      <c r="Q1129" s="80"/>
      <c r="R1129" s="80"/>
      <c r="S1129" s="80"/>
      <c r="T1129" s="80"/>
    </row>
    <row r="1130" ht="15.75" customHeight="1" spans="1:20">
      <c r="A1130" s="87">
        <v>2210105</v>
      </c>
      <c r="B1130" s="88" t="s">
        <v>915</v>
      </c>
      <c r="C1130" s="40"/>
      <c r="D1130" s="40"/>
      <c r="E1130" s="25"/>
      <c r="F1130" s="90">
        <f t="shared" si="34"/>
        <v>0</v>
      </c>
      <c r="G1130" s="90">
        <f t="shared" si="35"/>
        <v>0</v>
      </c>
      <c r="H1130" s="25"/>
      <c r="I1130" s="80"/>
      <c r="J1130" s="80"/>
      <c r="K1130" s="80"/>
      <c r="L1130" s="80"/>
      <c r="M1130" s="80"/>
      <c r="N1130" s="80"/>
      <c r="O1130" s="80"/>
      <c r="P1130" s="80"/>
      <c r="Q1130" s="80"/>
      <c r="R1130" s="80"/>
      <c r="S1130" s="80"/>
      <c r="T1130" s="80"/>
    </row>
    <row r="1131" ht="15.75" customHeight="1" spans="1:20">
      <c r="A1131" s="87">
        <v>2210106</v>
      </c>
      <c r="B1131" s="88" t="s">
        <v>916</v>
      </c>
      <c r="C1131" s="40"/>
      <c r="D1131" s="40"/>
      <c r="E1131" s="25"/>
      <c r="F1131" s="90">
        <f t="shared" si="34"/>
        <v>0</v>
      </c>
      <c r="G1131" s="90">
        <f t="shared" si="35"/>
        <v>0</v>
      </c>
      <c r="H1131" s="25"/>
      <c r="I1131" s="80"/>
      <c r="J1131" s="80"/>
      <c r="K1131" s="80"/>
      <c r="L1131" s="80"/>
      <c r="M1131" s="80"/>
      <c r="N1131" s="80"/>
      <c r="O1131" s="80"/>
      <c r="P1131" s="80"/>
      <c r="Q1131" s="80"/>
      <c r="R1131" s="80"/>
      <c r="S1131" s="80"/>
      <c r="T1131" s="80"/>
    </row>
    <row r="1132" ht="15.75" customHeight="1" spans="1:20">
      <c r="A1132" s="87">
        <v>2210107</v>
      </c>
      <c r="B1132" s="88" t="s">
        <v>917</v>
      </c>
      <c r="C1132" s="40"/>
      <c r="D1132" s="40"/>
      <c r="E1132" s="25"/>
      <c r="F1132" s="90">
        <f t="shared" si="34"/>
        <v>0</v>
      </c>
      <c r="G1132" s="90">
        <f t="shared" si="35"/>
        <v>0</v>
      </c>
      <c r="H1132" s="25"/>
      <c r="I1132" s="80"/>
      <c r="J1132" s="80"/>
      <c r="K1132" s="80"/>
      <c r="L1132" s="80"/>
      <c r="M1132" s="80"/>
      <c r="N1132" s="80"/>
      <c r="O1132" s="80"/>
      <c r="P1132" s="80"/>
      <c r="Q1132" s="80"/>
      <c r="R1132" s="80"/>
      <c r="S1132" s="80"/>
      <c r="T1132" s="80"/>
    </row>
    <row r="1133" ht="15.75" customHeight="1" spans="1:20">
      <c r="A1133" s="87">
        <v>2210108</v>
      </c>
      <c r="B1133" s="88" t="s">
        <v>918</v>
      </c>
      <c r="C1133" s="40"/>
      <c r="D1133" s="40">
        <v>2072</v>
      </c>
      <c r="E1133" s="25">
        <v>2235</v>
      </c>
      <c r="F1133" s="90">
        <f t="shared" si="34"/>
        <v>0</v>
      </c>
      <c r="G1133" s="90">
        <f t="shared" si="35"/>
        <v>1.07866795366795</v>
      </c>
      <c r="H1133" s="25">
        <v>2235</v>
      </c>
      <c r="I1133" s="80"/>
      <c r="J1133" s="80"/>
      <c r="K1133" s="80"/>
      <c r="L1133" s="80"/>
      <c r="M1133" s="80"/>
      <c r="N1133" s="80"/>
      <c r="O1133" s="80"/>
      <c r="P1133" s="80"/>
      <c r="Q1133" s="80"/>
      <c r="R1133" s="80"/>
      <c r="S1133" s="80"/>
      <c r="T1133" s="80"/>
    </row>
    <row r="1134" ht="15.75" customHeight="1" spans="1:20">
      <c r="A1134" s="87">
        <v>2210109</v>
      </c>
      <c r="B1134" s="88" t="s">
        <v>919</v>
      </c>
      <c r="C1134" s="40"/>
      <c r="D1134" s="40"/>
      <c r="E1134" s="25"/>
      <c r="F1134" s="90">
        <f t="shared" si="34"/>
        <v>0</v>
      </c>
      <c r="G1134" s="90">
        <f t="shared" si="35"/>
        <v>0</v>
      </c>
      <c r="H1134" s="25"/>
      <c r="I1134" s="80"/>
      <c r="J1134" s="80"/>
      <c r="K1134" s="80"/>
      <c r="L1134" s="80"/>
      <c r="M1134" s="80"/>
      <c r="N1134" s="80"/>
      <c r="O1134" s="80"/>
      <c r="P1134" s="80"/>
      <c r="Q1134" s="80"/>
      <c r="R1134" s="80"/>
      <c r="S1134" s="80"/>
      <c r="T1134" s="80"/>
    </row>
    <row r="1135" ht="15.75" customHeight="1" spans="1:20">
      <c r="A1135" s="87">
        <v>2210199</v>
      </c>
      <c r="B1135" s="88" t="s">
        <v>920</v>
      </c>
      <c r="C1135" s="40"/>
      <c r="D1135" s="40">
        <v>216</v>
      </c>
      <c r="E1135" s="25">
        <v>0</v>
      </c>
      <c r="F1135" s="90">
        <f t="shared" si="34"/>
        <v>0</v>
      </c>
      <c r="G1135" s="90">
        <f t="shared" si="35"/>
        <v>0</v>
      </c>
      <c r="H1135" s="25">
        <v>0</v>
      </c>
      <c r="I1135" s="80"/>
      <c r="J1135" s="80"/>
      <c r="K1135" s="80"/>
      <c r="L1135" s="80"/>
      <c r="M1135" s="80"/>
      <c r="N1135" s="80"/>
      <c r="O1135" s="80"/>
      <c r="P1135" s="80"/>
      <c r="Q1135" s="80"/>
      <c r="R1135" s="80"/>
      <c r="S1135" s="80"/>
      <c r="T1135" s="80"/>
    </row>
    <row r="1136" ht="15.75" customHeight="1" spans="1:20">
      <c r="A1136" s="87">
        <v>22102</v>
      </c>
      <c r="B1136" s="88" t="s">
        <v>921</v>
      </c>
      <c r="C1136" s="36">
        <f>SUM(C1137,C1138,C1139)</f>
        <v>4647</v>
      </c>
      <c r="D1136" s="36">
        <f>SUM(D1137,D1138,D1139)</f>
        <v>4474</v>
      </c>
      <c r="E1136" s="36">
        <f>SUM(E1137,E1138,E1139)</f>
        <v>3551</v>
      </c>
      <c r="F1136" s="90">
        <f t="shared" si="34"/>
        <v>0.764148913277383</v>
      </c>
      <c r="G1136" s="90">
        <f t="shared" si="35"/>
        <v>0.793696915511846</v>
      </c>
      <c r="H1136" s="24">
        <f>SUM(H1137,H1138,H1139)</f>
        <v>3551</v>
      </c>
      <c r="I1136" s="80"/>
      <c r="J1136" s="80"/>
      <c r="K1136" s="80"/>
      <c r="L1136" s="80"/>
      <c r="M1136" s="80"/>
      <c r="N1136" s="80"/>
      <c r="O1136" s="80"/>
      <c r="P1136" s="80"/>
      <c r="Q1136" s="80"/>
      <c r="R1136" s="80"/>
      <c r="S1136" s="80"/>
      <c r="T1136" s="80"/>
    </row>
    <row r="1137" ht="15.75" customHeight="1" spans="1:20">
      <c r="A1137" s="87">
        <v>2210201</v>
      </c>
      <c r="B1137" s="88" t="s">
        <v>922</v>
      </c>
      <c r="C1137" s="40">
        <v>4647</v>
      </c>
      <c r="D1137" s="40">
        <v>4474</v>
      </c>
      <c r="E1137" s="40">
        <v>3551</v>
      </c>
      <c r="F1137" s="90">
        <f t="shared" si="34"/>
        <v>0.764148913277383</v>
      </c>
      <c r="G1137" s="90">
        <f t="shared" si="35"/>
        <v>0.793696915511846</v>
      </c>
      <c r="H1137" s="25">
        <v>3551</v>
      </c>
      <c r="I1137" s="80"/>
      <c r="J1137" s="80"/>
      <c r="K1137" s="80"/>
      <c r="L1137" s="80"/>
      <c r="M1137" s="80"/>
      <c r="N1137" s="80"/>
      <c r="O1137" s="80"/>
      <c r="P1137" s="80"/>
      <c r="Q1137" s="80"/>
      <c r="R1137" s="80"/>
      <c r="S1137" s="80"/>
      <c r="T1137" s="80"/>
    </row>
    <row r="1138" ht="15.75" customHeight="1" spans="1:20">
      <c r="A1138" s="87">
        <v>2210202</v>
      </c>
      <c r="B1138" s="88" t="s">
        <v>923</v>
      </c>
      <c r="C1138" s="40"/>
      <c r="D1138" s="40"/>
      <c r="E1138" s="40"/>
      <c r="F1138" s="90">
        <f t="shared" si="34"/>
        <v>0</v>
      </c>
      <c r="G1138" s="90">
        <f t="shared" si="35"/>
        <v>0</v>
      </c>
      <c r="H1138" s="25"/>
      <c r="I1138" s="80"/>
      <c r="J1138" s="80"/>
      <c r="K1138" s="80"/>
      <c r="L1138" s="80"/>
      <c r="M1138" s="80"/>
      <c r="N1138" s="80"/>
      <c r="O1138" s="80"/>
      <c r="P1138" s="80"/>
      <c r="Q1138" s="80"/>
      <c r="R1138" s="80"/>
      <c r="S1138" s="80"/>
      <c r="T1138" s="80"/>
    </row>
    <row r="1139" ht="15.75" customHeight="1" spans="1:20">
      <c r="A1139" s="87">
        <v>2210203</v>
      </c>
      <c r="B1139" s="88" t="s">
        <v>924</v>
      </c>
      <c r="C1139" s="40"/>
      <c r="D1139" s="40"/>
      <c r="E1139" s="40"/>
      <c r="F1139" s="90">
        <f t="shared" si="34"/>
        <v>0</v>
      </c>
      <c r="G1139" s="90">
        <f t="shared" si="35"/>
        <v>0</v>
      </c>
      <c r="H1139" s="25"/>
      <c r="I1139" s="80"/>
      <c r="J1139" s="80"/>
      <c r="K1139" s="80"/>
      <c r="L1139" s="80"/>
      <c r="M1139" s="80"/>
      <c r="N1139" s="80"/>
      <c r="O1139" s="80"/>
      <c r="P1139" s="80"/>
      <c r="Q1139" s="80"/>
      <c r="R1139" s="80"/>
      <c r="S1139" s="80"/>
      <c r="T1139" s="80"/>
    </row>
    <row r="1140" ht="15.75" customHeight="1" spans="1:20">
      <c r="A1140" s="87">
        <v>22103</v>
      </c>
      <c r="B1140" s="88" t="s">
        <v>925</v>
      </c>
      <c r="C1140" s="36">
        <f>SUM(C1141,C1142,C1143)</f>
        <v>1867</v>
      </c>
      <c r="D1140" s="36">
        <f>SUM(D1141,D1142,D1143)</f>
        <v>1287</v>
      </c>
      <c r="E1140" s="36">
        <f>SUM(E1141,E1142,E1143)</f>
        <v>1246</v>
      </c>
      <c r="F1140" s="90">
        <f t="shared" si="34"/>
        <v>0.667380824852705</v>
      </c>
      <c r="G1140" s="90">
        <f t="shared" si="35"/>
        <v>0.968142968142968</v>
      </c>
      <c r="H1140" s="24">
        <f>SUM(H1141,H1142,H1143)</f>
        <v>1246</v>
      </c>
      <c r="I1140" s="80"/>
      <c r="J1140" s="80"/>
      <c r="K1140" s="80"/>
      <c r="L1140" s="80"/>
      <c r="M1140" s="80"/>
      <c r="N1140" s="80"/>
      <c r="O1140" s="80"/>
      <c r="P1140" s="80"/>
      <c r="Q1140" s="80"/>
      <c r="R1140" s="80"/>
      <c r="S1140" s="80"/>
      <c r="T1140" s="80"/>
    </row>
    <row r="1141" ht="15.75" customHeight="1" spans="1:20">
      <c r="A1141" s="87">
        <v>2210301</v>
      </c>
      <c r="B1141" s="88" t="s">
        <v>926</v>
      </c>
      <c r="C1141" s="40"/>
      <c r="D1141" s="40"/>
      <c r="E1141" s="40"/>
      <c r="F1141" s="90">
        <f t="shared" si="34"/>
        <v>0</v>
      </c>
      <c r="G1141" s="90">
        <f t="shared" si="35"/>
        <v>0</v>
      </c>
      <c r="H1141" s="25"/>
      <c r="I1141" s="80"/>
      <c r="J1141" s="80"/>
      <c r="K1141" s="80"/>
      <c r="L1141" s="80"/>
      <c r="M1141" s="80"/>
      <c r="N1141" s="80"/>
      <c r="O1141" s="80"/>
      <c r="P1141" s="80"/>
      <c r="Q1141" s="80"/>
      <c r="R1141" s="80"/>
      <c r="S1141" s="80"/>
      <c r="T1141" s="80"/>
    </row>
    <row r="1142" ht="15.75" customHeight="1" spans="1:20">
      <c r="A1142" s="87">
        <v>2210302</v>
      </c>
      <c r="B1142" s="88" t="s">
        <v>927</v>
      </c>
      <c r="C1142" s="40"/>
      <c r="D1142" s="40"/>
      <c r="E1142" s="40"/>
      <c r="F1142" s="90">
        <f t="shared" si="34"/>
        <v>0</v>
      </c>
      <c r="G1142" s="90">
        <f t="shared" si="35"/>
        <v>0</v>
      </c>
      <c r="H1142" s="25"/>
      <c r="I1142" s="80"/>
      <c r="J1142" s="80"/>
      <c r="K1142" s="80"/>
      <c r="L1142" s="80"/>
      <c r="M1142" s="80"/>
      <c r="N1142" s="80"/>
      <c r="O1142" s="80"/>
      <c r="P1142" s="80"/>
      <c r="Q1142" s="80"/>
      <c r="R1142" s="80"/>
      <c r="S1142" s="80"/>
      <c r="T1142" s="80"/>
    </row>
    <row r="1143" ht="15.75" customHeight="1" spans="1:20">
      <c r="A1143" s="87">
        <v>2210399</v>
      </c>
      <c r="B1143" s="88" t="s">
        <v>928</v>
      </c>
      <c r="C1143" s="40">
        <v>1867</v>
      </c>
      <c r="D1143" s="40">
        <v>1287</v>
      </c>
      <c r="E1143" s="40">
        <v>1246</v>
      </c>
      <c r="F1143" s="90">
        <f t="shared" si="34"/>
        <v>0.667380824852705</v>
      </c>
      <c r="G1143" s="90">
        <f t="shared" si="35"/>
        <v>0.968142968142968</v>
      </c>
      <c r="H1143" s="25">
        <v>1246</v>
      </c>
      <c r="I1143" s="80"/>
      <c r="J1143" s="80"/>
      <c r="K1143" s="80"/>
      <c r="L1143" s="80"/>
      <c r="M1143" s="80"/>
      <c r="N1143" s="80"/>
      <c r="O1143" s="80"/>
      <c r="P1143" s="80"/>
      <c r="Q1143" s="80"/>
      <c r="R1143" s="80"/>
      <c r="S1143" s="80"/>
      <c r="T1143" s="80"/>
    </row>
    <row r="1144" ht="15.75" customHeight="1" spans="1:20">
      <c r="A1144" s="87">
        <v>222</v>
      </c>
      <c r="B1144" s="88" t="s">
        <v>929</v>
      </c>
      <c r="C1144" s="36">
        <f>SUM(C1145,C1163,C1169,C1175)</f>
        <v>419</v>
      </c>
      <c r="D1144" s="36">
        <f>SUM(D1145,D1163,D1169,D1175)</f>
        <v>412</v>
      </c>
      <c r="E1144" s="36">
        <f>SUM(E1145,E1163,E1169,E1175)</f>
        <v>276</v>
      </c>
      <c r="F1144" s="90">
        <f t="shared" si="34"/>
        <v>0.658711217183771</v>
      </c>
      <c r="G1144" s="90">
        <f t="shared" si="35"/>
        <v>0.669902912621359</v>
      </c>
      <c r="H1144" s="24">
        <f>SUM(H1145,H1163,H1169,H1175)</f>
        <v>276</v>
      </c>
      <c r="I1144" s="80"/>
      <c r="J1144" s="80"/>
      <c r="K1144" s="80"/>
      <c r="L1144" s="80"/>
      <c r="M1144" s="80"/>
      <c r="N1144" s="80"/>
      <c r="O1144" s="80"/>
      <c r="P1144" s="80"/>
      <c r="Q1144" s="80"/>
      <c r="R1144" s="80"/>
      <c r="S1144" s="80"/>
      <c r="T1144" s="80"/>
    </row>
    <row r="1145" ht="15.75" customHeight="1" spans="1:20">
      <c r="A1145" s="87">
        <v>22201</v>
      </c>
      <c r="B1145" s="88" t="s">
        <v>930</v>
      </c>
      <c r="C1145" s="36">
        <f>SUM(C1146,C1147,C1148,C1149,C1150,C1151,C1152,C1153,C1154,C1155,C1156,C1157,C1158,C1159,C1160,C1161,C1162)</f>
        <v>419</v>
      </c>
      <c r="D1145" s="36">
        <f>SUM(D1146,D1147,D1148,D1149,D1150,D1151,D1152,D1153,D1154,D1155,D1156,D1157,D1158,D1159,D1160,D1161,D1162)</f>
        <v>412</v>
      </c>
      <c r="E1145" s="36">
        <f>SUM(E1146,E1147,E1148,E1149,E1150,E1151,E1152,E1153,E1154,E1155,E1156,E1157,E1158,E1159,E1160,E1161,E1162)</f>
        <v>276</v>
      </c>
      <c r="F1145" s="90">
        <f t="shared" si="34"/>
        <v>0.658711217183771</v>
      </c>
      <c r="G1145" s="90">
        <f t="shared" si="35"/>
        <v>0.669902912621359</v>
      </c>
      <c r="H1145" s="24">
        <f>SUM(H1146,H1147,H1148,H1149,H1150,H1151,H1152,H1153,H1154,H1155,H1156,H1157,H1158,H1159,H1160,H1161,H1162)</f>
        <v>276</v>
      </c>
      <c r="I1145" s="80"/>
      <c r="J1145" s="80"/>
      <c r="K1145" s="80"/>
      <c r="L1145" s="80"/>
      <c r="M1145" s="80"/>
      <c r="N1145" s="80"/>
      <c r="O1145" s="80"/>
      <c r="P1145" s="80"/>
      <c r="Q1145" s="80"/>
      <c r="R1145" s="80"/>
      <c r="S1145" s="80"/>
      <c r="T1145" s="80"/>
    </row>
    <row r="1146" ht="15.75" customHeight="1" spans="1:20">
      <c r="A1146" s="87">
        <v>2220101</v>
      </c>
      <c r="B1146" s="88" t="s">
        <v>46</v>
      </c>
      <c r="C1146" s="40">
        <v>248</v>
      </c>
      <c r="D1146" s="40">
        <v>246</v>
      </c>
      <c r="E1146" s="40">
        <v>142</v>
      </c>
      <c r="F1146" s="90">
        <f t="shared" si="34"/>
        <v>0.57258064516129</v>
      </c>
      <c r="G1146" s="90">
        <f t="shared" si="35"/>
        <v>0.577235772357724</v>
      </c>
      <c r="H1146" s="25">
        <v>142</v>
      </c>
      <c r="I1146" s="80"/>
      <c r="J1146" s="80"/>
      <c r="K1146" s="80"/>
      <c r="L1146" s="80"/>
      <c r="M1146" s="80"/>
      <c r="N1146" s="80"/>
      <c r="O1146" s="80"/>
      <c r="P1146" s="80"/>
      <c r="Q1146" s="80"/>
      <c r="R1146" s="80"/>
      <c r="S1146" s="80"/>
      <c r="T1146" s="80"/>
    </row>
    <row r="1147" ht="15.75" customHeight="1" spans="1:20">
      <c r="A1147" s="87">
        <v>2220102</v>
      </c>
      <c r="B1147" s="88" t="s">
        <v>47</v>
      </c>
      <c r="C1147" s="40"/>
      <c r="D1147" s="40"/>
      <c r="E1147" s="25"/>
      <c r="F1147" s="90">
        <f t="shared" si="34"/>
        <v>0</v>
      </c>
      <c r="G1147" s="90">
        <f t="shared" si="35"/>
        <v>0</v>
      </c>
      <c r="H1147" s="25"/>
      <c r="I1147" s="80"/>
      <c r="J1147" s="80"/>
      <c r="K1147" s="80"/>
      <c r="L1147" s="80"/>
      <c r="M1147" s="80"/>
      <c r="N1147" s="80"/>
      <c r="O1147" s="80"/>
      <c r="P1147" s="80"/>
      <c r="Q1147" s="80"/>
      <c r="R1147" s="80"/>
      <c r="S1147" s="80"/>
      <c r="T1147" s="80"/>
    </row>
    <row r="1148" ht="15.75" customHeight="1" spans="1:20">
      <c r="A1148" s="87">
        <v>2220103</v>
      </c>
      <c r="B1148" s="88" t="s">
        <v>48</v>
      </c>
      <c r="C1148" s="40"/>
      <c r="D1148" s="40"/>
      <c r="E1148" s="25"/>
      <c r="F1148" s="90">
        <f t="shared" si="34"/>
        <v>0</v>
      </c>
      <c r="G1148" s="90">
        <f t="shared" si="35"/>
        <v>0</v>
      </c>
      <c r="H1148" s="25"/>
      <c r="I1148" s="80"/>
      <c r="J1148" s="80"/>
      <c r="K1148" s="80"/>
      <c r="L1148" s="80"/>
      <c r="M1148" s="80"/>
      <c r="N1148" s="80"/>
      <c r="O1148" s="80"/>
      <c r="P1148" s="80"/>
      <c r="Q1148" s="80"/>
      <c r="R1148" s="80"/>
      <c r="S1148" s="80"/>
      <c r="T1148" s="80"/>
    </row>
    <row r="1149" ht="15.75" customHeight="1" spans="1:20">
      <c r="A1149" s="87">
        <v>2220104</v>
      </c>
      <c r="B1149" s="88" t="s">
        <v>931</v>
      </c>
      <c r="C1149" s="40"/>
      <c r="D1149" s="40"/>
      <c r="E1149" s="25"/>
      <c r="F1149" s="90">
        <f t="shared" si="34"/>
        <v>0</v>
      </c>
      <c r="G1149" s="90">
        <f t="shared" si="35"/>
        <v>0</v>
      </c>
      <c r="H1149" s="25"/>
      <c r="I1149" s="80"/>
      <c r="J1149" s="80"/>
      <c r="K1149" s="80"/>
      <c r="L1149" s="80"/>
      <c r="M1149" s="80"/>
      <c r="N1149" s="80"/>
      <c r="O1149" s="80"/>
      <c r="P1149" s="80"/>
      <c r="Q1149" s="80"/>
      <c r="R1149" s="80"/>
      <c r="S1149" s="80"/>
      <c r="T1149" s="80"/>
    </row>
    <row r="1150" ht="15.75" customHeight="1" spans="1:20">
      <c r="A1150" s="87">
        <v>2220105</v>
      </c>
      <c r="B1150" s="88" t="s">
        <v>932</v>
      </c>
      <c r="C1150" s="40"/>
      <c r="D1150" s="40"/>
      <c r="E1150" s="25"/>
      <c r="F1150" s="90">
        <f t="shared" si="34"/>
        <v>0</v>
      </c>
      <c r="G1150" s="90">
        <f t="shared" si="35"/>
        <v>0</v>
      </c>
      <c r="H1150" s="25"/>
      <c r="I1150" s="80"/>
      <c r="J1150" s="80"/>
      <c r="K1150" s="80"/>
      <c r="L1150" s="80"/>
      <c r="M1150" s="80"/>
      <c r="N1150" s="80"/>
      <c r="O1150" s="80"/>
      <c r="P1150" s="80"/>
      <c r="Q1150" s="80"/>
      <c r="R1150" s="80"/>
      <c r="S1150" s="80"/>
      <c r="T1150" s="80"/>
    </row>
    <row r="1151" ht="15.75" customHeight="1" spans="1:20">
      <c r="A1151" s="87">
        <v>2220106</v>
      </c>
      <c r="B1151" s="88" t="s">
        <v>933</v>
      </c>
      <c r="C1151" s="40">
        <v>1</v>
      </c>
      <c r="D1151" s="40"/>
      <c r="E1151" s="25">
        <v>0</v>
      </c>
      <c r="F1151" s="90">
        <f t="shared" si="34"/>
        <v>0</v>
      </c>
      <c r="G1151" s="90">
        <f t="shared" si="35"/>
        <v>0</v>
      </c>
      <c r="H1151" s="25">
        <v>0</v>
      </c>
      <c r="I1151" s="80"/>
      <c r="J1151" s="80"/>
      <c r="K1151" s="80"/>
      <c r="L1151" s="80"/>
      <c r="M1151" s="80"/>
      <c r="N1151" s="80"/>
      <c r="O1151" s="80"/>
      <c r="P1151" s="80"/>
      <c r="Q1151" s="80"/>
      <c r="R1151" s="80"/>
      <c r="S1151" s="80"/>
      <c r="T1151" s="80"/>
    </row>
    <row r="1152" ht="15.75" customHeight="1" spans="1:20">
      <c r="A1152" s="87">
        <v>2220107</v>
      </c>
      <c r="B1152" s="88" t="s">
        <v>934</v>
      </c>
      <c r="C1152" s="40"/>
      <c r="D1152" s="40"/>
      <c r="E1152" s="25"/>
      <c r="F1152" s="90">
        <f t="shared" si="34"/>
        <v>0</v>
      </c>
      <c r="G1152" s="90">
        <f t="shared" si="35"/>
        <v>0</v>
      </c>
      <c r="H1152" s="25"/>
      <c r="I1152" s="80"/>
      <c r="J1152" s="80"/>
      <c r="K1152" s="80"/>
      <c r="L1152" s="80"/>
      <c r="M1152" s="80"/>
      <c r="N1152" s="80"/>
      <c r="O1152" s="80"/>
      <c r="P1152" s="80"/>
      <c r="Q1152" s="80"/>
      <c r="R1152" s="80"/>
      <c r="S1152" s="80"/>
      <c r="T1152" s="80"/>
    </row>
    <row r="1153" ht="15.75" customHeight="1" spans="1:20">
      <c r="A1153" s="87">
        <v>2220112</v>
      </c>
      <c r="B1153" s="88" t="s">
        <v>935</v>
      </c>
      <c r="C1153" s="40">
        <v>145</v>
      </c>
      <c r="D1153" s="40">
        <v>145</v>
      </c>
      <c r="E1153" s="25">
        <v>134</v>
      </c>
      <c r="F1153" s="90">
        <f t="shared" si="34"/>
        <v>0.924137931034483</v>
      </c>
      <c r="G1153" s="90">
        <f t="shared" si="35"/>
        <v>0.924137931034483</v>
      </c>
      <c r="H1153" s="25">
        <v>134</v>
      </c>
      <c r="I1153" s="80"/>
      <c r="J1153" s="80"/>
      <c r="K1153" s="80"/>
      <c r="L1153" s="80"/>
      <c r="M1153" s="80"/>
      <c r="N1153" s="80"/>
      <c r="O1153" s="80"/>
      <c r="P1153" s="80"/>
      <c r="Q1153" s="80"/>
      <c r="R1153" s="80"/>
      <c r="S1153" s="80"/>
      <c r="T1153" s="80"/>
    </row>
    <row r="1154" ht="15.75" customHeight="1" spans="1:20">
      <c r="A1154" s="87">
        <v>2220113</v>
      </c>
      <c r="B1154" s="88" t="s">
        <v>936</v>
      </c>
      <c r="C1154" s="40"/>
      <c r="D1154" s="40"/>
      <c r="E1154" s="25"/>
      <c r="F1154" s="90">
        <f t="shared" si="34"/>
        <v>0</v>
      </c>
      <c r="G1154" s="90">
        <f t="shared" si="35"/>
        <v>0</v>
      </c>
      <c r="H1154" s="25"/>
      <c r="I1154" s="80"/>
      <c r="J1154" s="80"/>
      <c r="K1154" s="80"/>
      <c r="L1154" s="80"/>
      <c r="M1154" s="80"/>
      <c r="N1154" s="80"/>
      <c r="O1154" s="80"/>
      <c r="P1154" s="80"/>
      <c r="Q1154" s="80"/>
      <c r="R1154" s="80"/>
      <c r="S1154" s="80"/>
      <c r="T1154" s="80"/>
    </row>
    <row r="1155" ht="15.75" customHeight="1" spans="1:20">
      <c r="A1155" s="87">
        <v>2220114</v>
      </c>
      <c r="B1155" s="88" t="s">
        <v>937</v>
      </c>
      <c r="C1155" s="40"/>
      <c r="D1155" s="40"/>
      <c r="E1155" s="25"/>
      <c r="F1155" s="90">
        <f t="shared" si="34"/>
        <v>0</v>
      </c>
      <c r="G1155" s="90">
        <f t="shared" si="35"/>
        <v>0</v>
      </c>
      <c r="H1155" s="25"/>
      <c r="I1155" s="80"/>
      <c r="J1155" s="80"/>
      <c r="K1155" s="80"/>
      <c r="L1155" s="80"/>
      <c r="M1155" s="80"/>
      <c r="N1155" s="80"/>
      <c r="O1155" s="80"/>
      <c r="P1155" s="80"/>
      <c r="Q1155" s="80"/>
      <c r="R1155" s="80"/>
      <c r="S1155" s="80"/>
      <c r="T1155" s="80"/>
    </row>
    <row r="1156" ht="15.75" customHeight="1" spans="1:20">
      <c r="A1156" s="87">
        <v>2220115</v>
      </c>
      <c r="B1156" s="88" t="s">
        <v>938</v>
      </c>
      <c r="C1156" s="40"/>
      <c r="D1156" s="40"/>
      <c r="E1156" s="25"/>
      <c r="F1156" s="90">
        <f t="shared" si="34"/>
        <v>0</v>
      </c>
      <c r="G1156" s="90">
        <f t="shared" si="35"/>
        <v>0</v>
      </c>
      <c r="H1156" s="25"/>
      <c r="I1156" s="80"/>
      <c r="J1156" s="80"/>
      <c r="K1156" s="80"/>
      <c r="L1156" s="80"/>
      <c r="M1156" s="80"/>
      <c r="N1156" s="80"/>
      <c r="O1156" s="80"/>
      <c r="P1156" s="80"/>
      <c r="Q1156" s="80"/>
      <c r="R1156" s="80"/>
      <c r="S1156" s="80"/>
      <c r="T1156" s="80"/>
    </row>
    <row r="1157" ht="15.75" customHeight="1" spans="1:20">
      <c r="A1157" s="87">
        <v>2220118</v>
      </c>
      <c r="B1157" s="88" t="s">
        <v>939</v>
      </c>
      <c r="C1157" s="40"/>
      <c r="D1157" s="40"/>
      <c r="E1157" s="25"/>
      <c r="F1157" s="90">
        <f t="shared" si="34"/>
        <v>0</v>
      </c>
      <c r="G1157" s="90">
        <f t="shared" si="35"/>
        <v>0</v>
      </c>
      <c r="H1157" s="25"/>
      <c r="I1157" s="80"/>
      <c r="J1157" s="80"/>
      <c r="K1157" s="80"/>
      <c r="L1157" s="80"/>
      <c r="M1157" s="80"/>
      <c r="N1157" s="80"/>
      <c r="O1157" s="80"/>
      <c r="P1157" s="80"/>
      <c r="Q1157" s="80"/>
      <c r="R1157" s="80"/>
      <c r="S1157" s="80"/>
      <c r="T1157" s="80"/>
    </row>
    <row r="1158" ht="15.75" customHeight="1" spans="1:20">
      <c r="A1158" s="87">
        <v>2220119</v>
      </c>
      <c r="B1158" s="88" t="s">
        <v>940</v>
      </c>
      <c r="C1158" s="40"/>
      <c r="D1158" s="40"/>
      <c r="E1158" s="25"/>
      <c r="F1158" s="90">
        <f t="shared" ref="F1158:F1221" si="36">IFERROR(E1158/C1158,0)</f>
        <v>0</v>
      </c>
      <c r="G1158" s="90">
        <f t="shared" ref="G1158:G1221" si="37">IFERROR(E1158/D1158,0)</f>
        <v>0</v>
      </c>
      <c r="H1158" s="25"/>
      <c r="I1158" s="80"/>
      <c r="J1158" s="80"/>
      <c r="K1158" s="80"/>
      <c r="L1158" s="80"/>
      <c r="M1158" s="80"/>
      <c r="N1158" s="80"/>
      <c r="O1158" s="80"/>
      <c r="P1158" s="80"/>
      <c r="Q1158" s="80"/>
      <c r="R1158" s="80"/>
      <c r="S1158" s="80"/>
      <c r="T1158" s="80"/>
    </row>
    <row r="1159" ht="15.75" customHeight="1" spans="1:20">
      <c r="A1159" s="87">
        <v>2220120</v>
      </c>
      <c r="B1159" s="88" t="s">
        <v>941</v>
      </c>
      <c r="C1159" s="40"/>
      <c r="D1159" s="40"/>
      <c r="E1159" s="25"/>
      <c r="F1159" s="90">
        <f t="shared" si="36"/>
        <v>0</v>
      </c>
      <c r="G1159" s="90">
        <f t="shared" si="37"/>
        <v>0</v>
      </c>
      <c r="H1159" s="25"/>
      <c r="I1159" s="80"/>
      <c r="J1159" s="80"/>
      <c r="K1159" s="80"/>
      <c r="L1159" s="80"/>
      <c r="M1159" s="80"/>
      <c r="N1159" s="80"/>
      <c r="O1159" s="80"/>
      <c r="P1159" s="80"/>
      <c r="Q1159" s="80"/>
      <c r="R1159" s="80"/>
      <c r="S1159" s="80"/>
      <c r="T1159" s="80"/>
    </row>
    <row r="1160" ht="15.75" customHeight="1" spans="1:20">
      <c r="A1160" s="87">
        <v>2220121</v>
      </c>
      <c r="B1160" s="88" t="s">
        <v>942</v>
      </c>
      <c r="C1160" s="40"/>
      <c r="D1160" s="40"/>
      <c r="E1160" s="25"/>
      <c r="F1160" s="90">
        <f t="shared" si="36"/>
        <v>0</v>
      </c>
      <c r="G1160" s="90">
        <f t="shared" si="37"/>
        <v>0</v>
      </c>
      <c r="H1160" s="25"/>
      <c r="I1160" s="80"/>
      <c r="J1160" s="80"/>
      <c r="K1160" s="80"/>
      <c r="L1160" s="80"/>
      <c r="M1160" s="80"/>
      <c r="N1160" s="80"/>
      <c r="O1160" s="80"/>
      <c r="P1160" s="80"/>
      <c r="Q1160" s="80"/>
      <c r="R1160" s="80"/>
      <c r="S1160" s="80"/>
      <c r="T1160" s="80"/>
    </row>
    <row r="1161" ht="15.75" customHeight="1" spans="1:20">
      <c r="A1161" s="87">
        <v>2220150</v>
      </c>
      <c r="B1161" s="88" t="s">
        <v>55</v>
      </c>
      <c r="C1161" s="40">
        <v>25</v>
      </c>
      <c r="D1161" s="40">
        <v>21</v>
      </c>
      <c r="E1161" s="25">
        <v>0</v>
      </c>
      <c r="F1161" s="90">
        <f t="shared" si="36"/>
        <v>0</v>
      </c>
      <c r="G1161" s="90">
        <f t="shared" si="37"/>
        <v>0</v>
      </c>
      <c r="H1161" s="25">
        <v>0</v>
      </c>
      <c r="I1161" s="80"/>
      <c r="J1161" s="80"/>
      <c r="K1161" s="80"/>
      <c r="L1161" s="80"/>
      <c r="M1161" s="80"/>
      <c r="N1161" s="80"/>
      <c r="O1161" s="80"/>
      <c r="P1161" s="80"/>
      <c r="Q1161" s="80"/>
      <c r="R1161" s="80"/>
      <c r="S1161" s="80"/>
      <c r="T1161" s="80"/>
    </row>
    <row r="1162" ht="15.75" customHeight="1" spans="1:20">
      <c r="A1162" s="87">
        <v>2220199</v>
      </c>
      <c r="B1162" s="88" t="s">
        <v>943</v>
      </c>
      <c r="C1162" s="40"/>
      <c r="D1162" s="40"/>
      <c r="E1162" s="25"/>
      <c r="F1162" s="90">
        <f t="shared" si="36"/>
        <v>0</v>
      </c>
      <c r="G1162" s="90">
        <f t="shared" si="37"/>
        <v>0</v>
      </c>
      <c r="H1162" s="25"/>
      <c r="I1162" s="80"/>
      <c r="J1162" s="80"/>
      <c r="K1162" s="80"/>
      <c r="L1162" s="80"/>
      <c r="M1162" s="80"/>
      <c r="N1162" s="80"/>
      <c r="O1162" s="80"/>
      <c r="P1162" s="80"/>
      <c r="Q1162" s="80"/>
      <c r="R1162" s="80"/>
      <c r="S1162" s="80"/>
      <c r="T1162" s="80"/>
    </row>
    <row r="1163" ht="15.75" customHeight="1" spans="1:20">
      <c r="A1163" s="87">
        <v>22203</v>
      </c>
      <c r="B1163" s="88" t="s">
        <v>944</v>
      </c>
      <c r="C1163" s="36">
        <f>SUM(C1164,C1165,C1166,C1167,C1168)</f>
        <v>0</v>
      </c>
      <c r="D1163" s="36">
        <f>SUM(D1164,D1165,D1166,D1167,D1168)</f>
        <v>0</v>
      </c>
      <c r="E1163" s="36">
        <f>SUM(E1164,E1165,E1166,E1167,E1168)</f>
        <v>0</v>
      </c>
      <c r="F1163" s="90">
        <f t="shared" si="36"/>
        <v>0</v>
      </c>
      <c r="G1163" s="90">
        <f t="shared" si="37"/>
        <v>0</v>
      </c>
      <c r="H1163" s="24">
        <f>SUM(H1164,H1165,H1166,H1167,H1168)</f>
        <v>0</v>
      </c>
      <c r="I1163" s="80"/>
      <c r="J1163" s="80"/>
      <c r="K1163" s="80"/>
      <c r="L1163" s="80"/>
      <c r="M1163" s="80"/>
      <c r="N1163" s="80"/>
      <c r="O1163" s="80"/>
      <c r="P1163" s="80"/>
      <c r="Q1163" s="80"/>
      <c r="R1163" s="80"/>
      <c r="S1163" s="80"/>
      <c r="T1163" s="80"/>
    </row>
    <row r="1164" ht="15.75" customHeight="1" spans="1:20">
      <c r="A1164" s="87">
        <v>2220301</v>
      </c>
      <c r="B1164" s="88" t="s">
        <v>945</v>
      </c>
      <c r="C1164" s="40"/>
      <c r="D1164" s="40"/>
      <c r="E1164" s="40"/>
      <c r="F1164" s="90">
        <f t="shared" si="36"/>
        <v>0</v>
      </c>
      <c r="G1164" s="90">
        <f t="shared" si="37"/>
        <v>0</v>
      </c>
      <c r="H1164" s="25"/>
      <c r="I1164" s="80"/>
      <c r="J1164" s="80"/>
      <c r="K1164" s="80"/>
      <c r="L1164" s="80"/>
      <c r="M1164" s="80"/>
      <c r="N1164" s="80"/>
      <c r="O1164" s="80"/>
      <c r="P1164" s="80"/>
      <c r="Q1164" s="80"/>
      <c r="R1164" s="80"/>
      <c r="S1164" s="80"/>
      <c r="T1164" s="80"/>
    </row>
    <row r="1165" ht="15.75" customHeight="1" spans="1:20">
      <c r="A1165" s="87">
        <v>2220303</v>
      </c>
      <c r="B1165" s="88" t="s">
        <v>946</v>
      </c>
      <c r="C1165" s="40"/>
      <c r="D1165" s="40"/>
      <c r="E1165" s="25"/>
      <c r="F1165" s="90">
        <f t="shared" si="36"/>
        <v>0</v>
      </c>
      <c r="G1165" s="90">
        <f t="shared" si="37"/>
        <v>0</v>
      </c>
      <c r="H1165" s="25"/>
      <c r="I1165" s="80"/>
      <c r="J1165" s="80"/>
      <c r="K1165" s="80"/>
      <c r="L1165" s="80"/>
      <c r="M1165" s="80"/>
      <c r="N1165" s="80"/>
      <c r="O1165" s="80"/>
      <c r="P1165" s="80"/>
      <c r="Q1165" s="80"/>
      <c r="R1165" s="80"/>
      <c r="S1165" s="80"/>
      <c r="T1165" s="80"/>
    </row>
    <row r="1166" ht="15.75" customHeight="1" spans="1:20">
      <c r="A1166" s="87">
        <v>2220304</v>
      </c>
      <c r="B1166" s="88" t="s">
        <v>947</v>
      </c>
      <c r="C1166" s="40"/>
      <c r="D1166" s="40"/>
      <c r="E1166" s="25"/>
      <c r="F1166" s="90">
        <f t="shared" si="36"/>
        <v>0</v>
      </c>
      <c r="G1166" s="90">
        <f t="shared" si="37"/>
        <v>0</v>
      </c>
      <c r="H1166" s="25"/>
      <c r="I1166" s="80"/>
      <c r="J1166" s="80"/>
      <c r="K1166" s="80"/>
      <c r="L1166" s="80"/>
      <c r="M1166" s="80"/>
      <c r="N1166" s="80"/>
      <c r="O1166" s="80"/>
      <c r="P1166" s="80"/>
      <c r="Q1166" s="80"/>
      <c r="R1166" s="80"/>
      <c r="S1166" s="80"/>
      <c r="T1166" s="80"/>
    </row>
    <row r="1167" ht="15.75" customHeight="1" spans="1:20">
      <c r="A1167" s="87">
        <v>2220305</v>
      </c>
      <c r="B1167" s="88" t="s">
        <v>948</v>
      </c>
      <c r="C1167" s="40"/>
      <c r="D1167" s="40"/>
      <c r="E1167" s="25"/>
      <c r="F1167" s="90">
        <f t="shared" si="36"/>
        <v>0</v>
      </c>
      <c r="G1167" s="90">
        <f t="shared" si="37"/>
        <v>0</v>
      </c>
      <c r="H1167" s="25"/>
      <c r="I1167" s="80"/>
      <c r="J1167" s="80"/>
      <c r="K1167" s="80"/>
      <c r="L1167" s="80"/>
      <c r="M1167" s="80"/>
      <c r="N1167" s="80"/>
      <c r="O1167" s="80"/>
      <c r="P1167" s="80"/>
      <c r="Q1167" s="80"/>
      <c r="R1167" s="80"/>
      <c r="S1167" s="80"/>
      <c r="T1167" s="80"/>
    </row>
    <row r="1168" ht="15.75" customHeight="1" spans="1:20">
      <c r="A1168" s="87">
        <v>2220399</v>
      </c>
      <c r="B1168" s="88" t="s">
        <v>949</v>
      </c>
      <c r="C1168" s="40"/>
      <c r="D1168" s="40"/>
      <c r="E1168" s="25"/>
      <c r="F1168" s="90">
        <f t="shared" si="36"/>
        <v>0</v>
      </c>
      <c r="G1168" s="90">
        <f t="shared" si="37"/>
        <v>0</v>
      </c>
      <c r="H1168" s="25"/>
      <c r="I1168" s="80"/>
      <c r="J1168" s="80"/>
      <c r="K1168" s="80"/>
      <c r="L1168" s="80"/>
      <c r="M1168" s="80"/>
      <c r="N1168" s="80"/>
      <c r="O1168" s="80"/>
      <c r="P1168" s="80"/>
      <c r="Q1168" s="80"/>
      <c r="R1168" s="80"/>
      <c r="S1168" s="80"/>
      <c r="T1168" s="80"/>
    </row>
    <row r="1169" ht="15.75" customHeight="1" spans="1:20">
      <c r="A1169" s="87">
        <v>22204</v>
      </c>
      <c r="B1169" s="88" t="s">
        <v>950</v>
      </c>
      <c r="C1169" s="36">
        <f>SUM(C1170,C1171,C1172,C1173,C1174)</f>
        <v>0</v>
      </c>
      <c r="D1169" s="36">
        <f>SUM(D1170,D1171,D1172,D1173,D1174)</f>
        <v>0</v>
      </c>
      <c r="E1169" s="36">
        <f>SUM(E1170,E1171,E1172,E1173,E1174)</f>
        <v>0</v>
      </c>
      <c r="F1169" s="90">
        <f t="shared" si="36"/>
        <v>0</v>
      </c>
      <c r="G1169" s="90">
        <f t="shared" si="37"/>
        <v>0</v>
      </c>
      <c r="H1169" s="24">
        <f>SUM(H1170,H1171,H1172,H1173,H1174)</f>
        <v>0</v>
      </c>
      <c r="I1169" s="80"/>
      <c r="J1169" s="80"/>
      <c r="K1169" s="80"/>
      <c r="L1169" s="80"/>
      <c r="M1169" s="80"/>
      <c r="N1169" s="80"/>
      <c r="O1169" s="80"/>
      <c r="P1169" s="80"/>
      <c r="Q1169" s="80"/>
      <c r="R1169" s="80"/>
      <c r="S1169" s="80"/>
      <c r="T1169" s="80"/>
    </row>
    <row r="1170" ht="15.75" customHeight="1" spans="1:20">
      <c r="A1170" s="87">
        <v>2220401</v>
      </c>
      <c r="B1170" s="88" t="s">
        <v>951</v>
      </c>
      <c r="C1170" s="40"/>
      <c r="D1170" s="40"/>
      <c r="E1170" s="40"/>
      <c r="F1170" s="90">
        <f t="shared" si="36"/>
        <v>0</v>
      </c>
      <c r="G1170" s="90">
        <f t="shared" si="37"/>
        <v>0</v>
      </c>
      <c r="H1170" s="25"/>
      <c r="I1170" s="80"/>
      <c r="J1170" s="80"/>
      <c r="K1170" s="80"/>
      <c r="L1170" s="80"/>
      <c r="M1170" s="80"/>
      <c r="N1170" s="80"/>
      <c r="O1170" s="80"/>
      <c r="P1170" s="80"/>
      <c r="Q1170" s="80"/>
      <c r="R1170" s="80"/>
      <c r="S1170" s="80"/>
      <c r="T1170" s="80"/>
    </row>
    <row r="1171" ht="15.75" customHeight="1" spans="1:20">
      <c r="A1171" s="87">
        <v>2220402</v>
      </c>
      <c r="B1171" s="88" t="s">
        <v>952</v>
      </c>
      <c r="C1171" s="40"/>
      <c r="D1171" s="40"/>
      <c r="E1171" s="25"/>
      <c r="F1171" s="90">
        <f t="shared" si="36"/>
        <v>0</v>
      </c>
      <c r="G1171" s="90">
        <f t="shared" si="37"/>
        <v>0</v>
      </c>
      <c r="H1171" s="25"/>
      <c r="I1171" s="80"/>
      <c r="J1171" s="80"/>
      <c r="K1171" s="80"/>
      <c r="L1171" s="80"/>
      <c r="M1171" s="80"/>
      <c r="N1171" s="80"/>
      <c r="O1171" s="80"/>
      <c r="P1171" s="80"/>
      <c r="Q1171" s="80"/>
      <c r="R1171" s="80"/>
      <c r="S1171" s="80"/>
      <c r="T1171" s="80"/>
    </row>
    <row r="1172" ht="15.75" customHeight="1" spans="1:20">
      <c r="A1172" s="87">
        <v>2220403</v>
      </c>
      <c r="B1172" s="88" t="s">
        <v>953</v>
      </c>
      <c r="C1172" s="40"/>
      <c r="D1172" s="40"/>
      <c r="E1172" s="25"/>
      <c r="F1172" s="90">
        <f t="shared" si="36"/>
        <v>0</v>
      </c>
      <c r="G1172" s="90">
        <f t="shared" si="37"/>
        <v>0</v>
      </c>
      <c r="H1172" s="25"/>
      <c r="I1172" s="80"/>
      <c r="J1172" s="80"/>
      <c r="K1172" s="80"/>
      <c r="L1172" s="80"/>
      <c r="M1172" s="80"/>
      <c r="N1172" s="80"/>
      <c r="O1172" s="80"/>
      <c r="P1172" s="80"/>
      <c r="Q1172" s="80"/>
      <c r="R1172" s="80"/>
      <c r="S1172" s="80"/>
      <c r="T1172" s="80"/>
    </row>
    <row r="1173" ht="15.75" customHeight="1" spans="1:20">
      <c r="A1173" s="87">
        <v>2220404</v>
      </c>
      <c r="B1173" s="88" t="s">
        <v>954</v>
      </c>
      <c r="C1173" s="40"/>
      <c r="D1173" s="40"/>
      <c r="E1173" s="25"/>
      <c r="F1173" s="90">
        <f t="shared" si="36"/>
        <v>0</v>
      </c>
      <c r="G1173" s="90">
        <f t="shared" si="37"/>
        <v>0</v>
      </c>
      <c r="H1173" s="25"/>
      <c r="I1173" s="80"/>
      <c r="J1173" s="80"/>
      <c r="K1173" s="80"/>
      <c r="L1173" s="80"/>
      <c r="M1173" s="80"/>
      <c r="N1173" s="80"/>
      <c r="O1173" s="80"/>
      <c r="P1173" s="80"/>
      <c r="Q1173" s="80"/>
      <c r="R1173" s="80"/>
      <c r="S1173" s="80"/>
      <c r="T1173" s="80"/>
    </row>
    <row r="1174" ht="15.75" customHeight="1" spans="1:20">
      <c r="A1174" s="87">
        <v>2220499</v>
      </c>
      <c r="B1174" s="88" t="s">
        <v>955</v>
      </c>
      <c r="C1174" s="40"/>
      <c r="D1174" s="40"/>
      <c r="E1174" s="25"/>
      <c r="F1174" s="90">
        <f t="shared" si="36"/>
        <v>0</v>
      </c>
      <c r="G1174" s="90">
        <f t="shared" si="37"/>
        <v>0</v>
      </c>
      <c r="H1174" s="25"/>
      <c r="I1174" s="80"/>
      <c r="J1174" s="80"/>
      <c r="K1174" s="80"/>
      <c r="L1174" s="80"/>
      <c r="M1174" s="80"/>
      <c r="N1174" s="80"/>
      <c r="O1174" s="80"/>
      <c r="P1174" s="80"/>
      <c r="Q1174" s="80"/>
      <c r="R1174" s="80"/>
      <c r="S1174" s="80"/>
      <c r="T1174" s="80"/>
    </row>
    <row r="1175" ht="15.75" customHeight="1" spans="1:20">
      <c r="A1175" s="87">
        <v>22205</v>
      </c>
      <c r="B1175" s="88" t="s">
        <v>956</v>
      </c>
      <c r="C1175" s="36">
        <f>SUM(C1176,C1177,C1178,C1179,C1180,C1181,C1182,C1183,C1184,C1185,C1186,C1187)</f>
        <v>0</v>
      </c>
      <c r="D1175" s="36">
        <f>SUM(D1176,D1177,D1178,D1179,D1180,D1181,D1182,D1183,D1184,D1185,D1186,D1187)</f>
        <v>0</v>
      </c>
      <c r="E1175" s="36">
        <f>SUM(E1176,E1177,E1178,E1179,E1180,E1181,E1182,E1183,E1184,E1185,E1186,E1187)</f>
        <v>0</v>
      </c>
      <c r="F1175" s="90">
        <f t="shared" si="36"/>
        <v>0</v>
      </c>
      <c r="G1175" s="90">
        <f t="shared" si="37"/>
        <v>0</v>
      </c>
      <c r="H1175" s="24">
        <f>SUM(H1176,H1177,H1178,H1179,H1180,H1181,H1182,H1183,H1184,H1185,H1186,H1187)</f>
        <v>0</v>
      </c>
      <c r="I1175" s="80"/>
      <c r="J1175" s="80"/>
      <c r="K1175" s="80"/>
      <c r="L1175" s="80"/>
      <c r="M1175" s="80"/>
      <c r="N1175" s="80"/>
      <c r="O1175" s="80"/>
      <c r="P1175" s="80"/>
      <c r="Q1175" s="80"/>
      <c r="R1175" s="80"/>
      <c r="S1175" s="80"/>
      <c r="T1175" s="80"/>
    </row>
    <row r="1176" ht="15.75" customHeight="1" spans="1:20">
      <c r="A1176" s="87">
        <v>2220501</v>
      </c>
      <c r="B1176" s="88" t="s">
        <v>957</v>
      </c>
      <c r="C1176" s="40"/>
      <c r="D1176" s="40"/>
      <c r="E1176" s="40"/>
      <c r="F1176" s="90">
        <f t="shared" si="36"/>
        <v>0</v>
      </c>
      <c r="G1176" s="90">
        <f t="shared" si="37"/>
        <v>0</v>
      </c>
      <c r="H1176" s="25"/>
      <c r="I1176" s="80"/>
      <c r="J1176" s="80"/>
      <c r="K1176" s="80"/>
      <c r="L1176" s="80"/>
      <c r="M1176" s="80"/>
      <c r="N1176" s="80"/>
      <c r="O1176" s="80"/>
      <c r="P1176" s="80"/>
      <c r="Q1176" s="80"/>
      <c r="R1176" s="80"/>
      <c r="S1176" s="80"/>
      <c r="T1176" s="80"/>
    </row>
    <row r="1177" ht="15.75" customHeight="1" spans="1:20">
      <c r="A1177" s="87">
        <v>2220502</v>
      </c>
      <c r="B1177" s="88" t="s">
        <v>958</v>
      </c>
      <c r="C1177" s="40"/>
      <c r="D1177" s="40"/>
      <c r="E1177" s="25"/>
      <c r="F1177" s="90">
        <f t="shared" si="36"/>
        <v>0</v>
      </c>
      <c r="G1177" s="90">
        <f t="shared" si="37"/>
        <v>0</v>
      </c>
      <c r="H1177" s="25"/>
      <c r="I1177" s="80"/>
      <c r="J1177" s="80"/>
      <c r="K1177" s="80"/>
      <c r="L1177" s="80"/>
      <c r="M1177" s="80"/>
      <c r="N1177" s="80"/>
      <c r="O1177" s="80"/>
      <c r="P1177" s="80"/>
      <c r="Q1177" s="80"/>
      <c r="R1177" s="80"/>
      <c r="S1177" s="80"/>
      <c r="T1177" s="80"/>
    </row>
    <row r="1178" ht="15.75" customHeight="1" spans="1:20">
      <c r="A1178" s="87">
        <v>2220503</v>
      </c>
      <c r="B1178" s="88" t="s">
        <v>959</v>
      </c>
      <c r="C1178" s="40"/>
      <c r="D1178" s="40"/>
      <c r="E1178" s="25"/>
      <c r="F1178" s="90">
        <f t="shared" si="36"/>
        <v>0</v>
      </c>
      <c r="G1178" s="90">
        <f t="shared" si="37"/>
        <v>0</v>
      </c>
      <c r="H1178" s="25"/>
      <c r="I1178" s="80"/>
      <c r="J1178" s="80"/>
      <c r="K1178" s="80"/>
      <c r="L1178" s="80"/>
      <c r="M1178" s="80"/>
      <c r="N1178" s="80"/>
      <c r="O1178" s="80"/>
      <c r="P1178" s="80"/>
      <c r="Q1178" s="80"/>
      <c r="R1178" s="80"/>
      <c r="S1178" s="80"/>
      <c r="T1178" s="80"/>
    </row>
    <row r="1179" ht="15.75" customHeight="1" spans="1:20">
      <c r="A1179" s="87">
        <v>2220504</v>
      </c>
      <c r="B1179" s="88" t="s">
        <v>960</v>
      </c>
      <c r="C1179" s="40"/>
      <c r="D1179" s="40"/>
      <c r="E1179" s="25"/>
      <c r="F1179" s="90">
        <f t="shared" si="36"/>
        <v>0</v>
      </c>
      <c r="G1179" s="90">
        <f t="shared" si="37"/>
        <v>0</v>
      </c>
      <c r="H1179" s="25"/>
      <c r="I1179" s="80"/>
      <c r="J1179" s="80"/>
      <c r="K1179" s="80"/>
      <c r="L1179" s="80"/>
      <c r="M1179" s="80"/>
      <c r="N1179" s="80"/>
      <c r="O1179" s="80"/>
      <c r="P1179" s="80"/>
      <c r="Q1179" s="80"/>
      <c r="R1179" s="80"/>
      <c r="S1179" s="80"/>
      <c r="T1179" s="80"/>
    </row>
    <row r="1180" ht="15.75" customHeight="1" spans="1:20">
      <c r="A1180" s="87">
        <v>2220505</v>
      </c>
      <c r="B1180" s="88" t="s">
        <v>961</v>
      </c>
      <c r="C1180" s="40"/>
      <c r="D1180" s="40"/>
      <c r="E1180" s="25"/>
      <c r="F1180" s="90">
        <f t="shared" si="36"/>
        <v>0</v>
      </c>
      <c r="G1180" s="90">
        <f t="shared" si="37"/>
        <v>0</v>
      </c>
      <c r="H1180" s="25"/>
      <c r="I1180" s="80"/>
      <c r="J1180" s="80"/>
      <c r="K1180" s="80"/>
      <c r="L1180" s="80"/>
      <c r="M1180" s="80"/>
      <c r="N1180" s="80"/>
      <c r="O1180" s="80"/>
      <c r="P1180" s="80"/>
      <c r="Q1180" s="80"/>
      <c r="R1180" s="80"/>
      <c r="S1180" s="80"/>
      <c r="T1180" s="80"/>
    </row>
    <row r="1181" ht="15.75" customHeight="1" spans="1:20">
      <c r="A1181" s="87">
        <v>2220506</v>
      </c>
      <c r="B1181" s="88" t="s">
        <v>962</v>
      </c>
      <c r="C1181" s="40"/>
      <c r="D1181" s="40"/>
      <c r="E1181" s="25"/>
      <c r="F1181" s="90">
        <f t="shared" si="36"/>
        <v>0</v>
      </c>
      <c r="G1181" s="90">
        <f t="shared" si="37"/>
        <v>0</v>
      </c>
      <c r="H1181" s="25"/>
      <c r="I1181" s="80"/>
      <c r="J1181" s="80"/>
      <c r="K1181" s="80"/>
      <c r="L1181" s="80"/>
      <c r="M1181" s="80"/>
      <c r="N1181" s="80"/>
      <c r="O1181" s="80"/>
      <c r="P1181" s="80"/>
      <c r="Q1181" s="80"/>
      <c r="R1181" s="80"/>
      <c r="S1181" s="80"/>
      <c r="T1181" s="80"/>
    </row>
    <row r="1182" ht="15.75" customHeight="1" spans="1:20">
      <c r="A1182" s="87">
        <v>2220507</v>
      </c>
      <c r="B1182" s="88" t="s">
        <v>963</v>
      </c>
      <c r="C1182" s="40"/>
      <c r="D1182" s="40"/>
      <c r="E1182" s="25"/>
      <c r="F1182" s="90">
        <f t="shared" si="36"/>
        <v>0</v>
      </c>
      <c r="G1182" s="90">
        <f t="shared" si="37"/>
        <v>0</v>
      </c>
      <c r="H1182" s="25"/>
      <c r="I1182" s="80"/>
      <c r="J1182" s="80"/>
      <c r="K1182" s="80"/>
      <c r="L1182" s="80"/>
      <c r="M1182" s="80"/>
      <c r="N1182" s="80"/>
      <c r="O1182" s="80"/>
      <c r="P1182" s="80"/>
      <c r="Q1182" s="80"/>
      <c r="R1182" s="80"/>
      <c r="S1182" s="80"/>
      <c r="T1182" s="80"/>
    </row>
    <row r="1183" ht="15.75" customHeight="1" spans="1:20">
      <c r="A1183" s="87">
        <v>2220508</v>
      </c>
      <c r="B1183" s="88" t="s">
        <v>964</v>
      </c>
      <c r="C1183" s="40"/>
      <c r="D1183" s="40"/>
      <c r="E1183" s="25"/>
      <c r="F1183" s="90">
        <f t="shared" si="36"/>
        <v>0</v>
      </c>
      <c r="G1183" s="90">
        <f t="shared" si="37"/>
        <v>0</v>
      </c>
      <c r="H1183" s="25"/>
      <c r="I1183" s="80"/>
      <c r="J1183" s="80"/>
      <c r="K1183" s="80"/>
      <c r="L1183" s="80"/>
      <c r="M1183" s="80"/>
      <c r="N1183" s="80"/>
      <c r="O1183" s="80"/>
      <c r="P1183" s="80"/>
      <c r="Q1183" s="80"/>
      <c r="R1183" s="80"/>
      <c r="S1183" s="80"/>
      <c r="T1183" s="80"/>
    </row>
    <row r="1184" ht="15.75" customHeight="1" spans="1:20">
      <c r="A1184" s="87">
        <v>2220509</v>
      </c>
      <c r="B1184" s="88" t="s">
        <v>965</v>
      </c>
      <c r="C1184" s="40"/>
      <c r="D1184" s="40"/>
      <c r="E1184" s="25"/>
      <c r="F1184" s="90">
        <f t="shared" si="36"/>
        <v>0</v>
      </c>
      <c r="G1184" s="90">
        <f t="shared" si="37"/>
        <v>0</v>
      </c>
      <c r="H1184" s="25"/>
      <c r="I1184" s="80"/>
      <c r="J1184" s="80"/>
      <c r="K1184" s="80"/>
      <c r="L1184" s="80"/>
      <c r="M1184" s="80"/>
      <c r="N1184" s="80"/>
      <c r="O1184" s="80"/>
      <c r="P1184" s="80"/>
      <c r="Q1184" s="80"/>
      <c r="R1184" s="80"/>
      <c r="S1184" s="80"/>
      <c r="T1184" s="80"/>
    </row>
    <row r="1185" ht="15.75" customHeight="1" spans="1:20">
      <c r="A1185" s="87">
        <v>2220510</v>
      </c>
      <c r="B1185" s="88" t="s">
        <v>966</v>
      </c>
      <c r="C1185" s="40"/>
      <c r="D1185" s="40"/>
      <c r="E1185" s="25"/>
      <c r="F1185" s="90">
        <f t="shared" si="36"/>
        <v>0</v>
      </c>
      <c r="G1185" s="90">
        <f t="shared" si="37"/>
        <v>0</v>
      </c>
      <c r="H1185" s="25"/>
      <c r="I1185" s="80"/>
      <c r="J1185" s="80"/>
      <c r="K1185" s="80"/>
      <c r="L1185" s="80"/>
      <c r="M1185" s="80"/>
      <c r="N1185" s="80"/>
      <c r="O1185" s="80"/>
      <c r="P1185" s="80"/>
      <c r="Q1185" s="80"/>
      <c r="R1185" s="80"/>
      <c r="S1185" s="80"/>
      <c r="T1185" s="80"/>
    </row>
    <row r="1186" ht="15.75" customHeight="1" spans="1:20">
      <c r="A1186" s="87">
        <v>2220511</v>
      </c>
      <c r="B1186" s="88" t="s">
        <v>967</v>
      </c>
      <c r="C1186" s="40"/>
      <c r="D1186" s="40"/>
      <c r="E1186" s="25">
        <v>0</v>
      </c>
      <c r="F1186" s="90">
        <f t="shared" si="36"/>
        <v>0</v>
      </c>
      <c r="G1186" s="90">
        <f t="shared" si="37"/>
        <v>0</v>
      </c>
      <c r="H1186" s="25">
        <v>0</v>
      </c>
      <c r="I1186" s="80"/>
      <c r="J1186" s="80"/>
      <c r="K1186" s="80"/>
      <c r="L1186" s="80"/>
      <c r="M1186" s="80"/>
      <c r="N1186" s="80"/>
      <c r="O1186" s="80"/>
      <c r="P1186" s="80"/>
      <c r="Q1186" s="80"/>
      <c r="R1186" s="80"/>
      <c r="S1186" s="80"/>
      <c r="T1186" s="80"/>
    </row>
    <row r="1187" ht="15.75" customHeight="1" spans="1:20">
      <c r="A1187" s="87">
        <v>2220599</v>
      </c>
      <c r="B1187" s="88" t="s">
        <v>968</v>
      </c>
      <c r="C1187" s="40"/>
      <c r="D1187" s="40"/>
      <c r="E1187" s="25"/>
      <c r="F1187" s="90">
        <f t="shared" si="36"/>
        <v>0</v>
      </c>
      <c r="G1187" s="90">
        <f t="shared" si="37"/>
        <v>0</v>
      </c>
      <c r="H1187" s="25"/>
      <c r="I1187" s="80"/>
      <c r="J1187" s="80"/>
      <c r="K1187" s="80"/>
      <c r="L1187" s="80"/>
      <c r="M1187" s="80"/>
      <c r="N1187" s="80"/>
      <c r="O1187" s="80"/>
      <c r="P1187" s="80"/>
      <c r="Q1187" s="80"/>
      <c r="R1187" s="80"/>
      <c r="S1187" s="80"/>
      <c r="T1187" s="80"/>
    </row>
    <row r="1188" ht="15.75" customHeight="1" spans="1:20">
      <c r="A1188" s="87">
        <v>224</v>
      </c>
      <c r="B1188" s="88" t="s">
        <v>969</v>
      </c>
      <c r="C1188" s="36">
        <f>SUM(C1189,C1200,C1206,C1214,C1227,C1231,C1235)</f>
        <v>1222</v>
      </c>
      <c r="D1188" s="36">
        <f>SUM(D1189,D1200,D1206,D1214,D1227,D1231,D1235)</f>
        <v>2705</v>
      </c>
      <c r="E1188" s="36">
        <f>SUM(E1189,E1200,E1206,E1214,E1227,E1231,E1235)</f>
        <v>2822</v>
      </c>
      <c r="F1188" s="90">
        <f t="shared" si="36"/>
        <v>2.30932896890344</v>
      </c>
      <c r="G1188" s="90">
        <f t="shared" si="37"/>
        <v>1.04325323475046</v>
      </c>
      <c r="H1188" s="24">
        <f>SUM(H1189,H1200,H1206,H1214,H1227,H1231,H1235)</f>
        <v>2822</v>
      </c>
      <c r="I1188" s="80"/>
      <c r="J1188" s="80"/>
      <c r="K1188" s="80"/>
      <c r="L1188" s="80"/>
      <c r="M1188" s="80"/>
      <c r="N1188" s="80"/>
      <c r="O1188" s="80"/>
      <c r="P1188" s="80"/>
      <c r="Q1188" s="80"/>
      <c r="R1188" s="80"/>
      <c r="S1188" s="80"/>
      <c r="T1188" s="80"/>
    </row>
    <row r="1189" ht="15.75" customHeight="1" spans="1:20">
      <c r="A1189" s="87">
        <v>22401</v>
      </c>
      <c r="B1189" s="88" t="s">
        <v>970</v>
      </c>
      <c r="C1189" s="36">
        <f>SUM(C1190,C1191,C1192,C1193,C1194,C1195,C1196,C1197,C1198,C1199)</f>
        <v>354</v>
      </c>
      <c r="D1189" s="36">
        <f>SUM(D1190,D1191,D1192,D1193,D1194,D1195,D1196,D1197,D1198,D1199)</f>
        <v>1087</v>
      </c>
      <c r="E1189" s="36">
        <f>SUM(E1190,E1191,E1192,E1193,E1194,E1195,E1196,E1197,E1198,E1199)</f>
        <v>1322</v>
      </c>
      <c r="F1189" s="90">
        <f t="shared" si="36"/>
        <v>3.73446327683616</v>
      </c>
      <c r="G1189" s="90">
        <f t="shared" si="37"/>
        <v>1.21619135234591</v>
      </c>
      <c r="H1189" s="24">
        <f>SUM(H1190,H1191,H1192,H1193,H1194,H1195,H1196,H1197,H1198,H1199)</f>
        <v>1322</v>
      </c>
      <c r="I1189" s="80"/>
      <c r="J1189" s="80"/>
      <c r="K1189" s="80"/>
      <c r="L1189" s="80"/>
      <c r="M1189" s="80"/>
      <c r="N1189" s="80"/>
      <c r="O1189" s="80"/>
      <c r="P1189" s="80"/>
      <c r="Q1189" s="80"/>
      <c r="R1189" s="80"/>
      <c r="S1189" s="80"/>
      <c r="T1189" s="80"/>
    </row>
    <row r="1190" ht="15.75" customHeight="1" spans="1:20">
      <c r="A1190" s="87">
        <v>2240101</v>
      </c>
      <c r="B1190" s="88" t="s">
        <v>46</v>
      </c>
      <c r="C1190" s="40">
        <v>303</v>
      </c>
      <c r="D1190" s="40">
        <v>219</v>
      </c>
      <c r="E1190" s="40">
        <v>190</v>
      </c>
      <c r="F1190" s="90">
        <f t="shared" si="36"/>
        <v>0.627062706270627</v>
      </c>
      <c r="G1190" s="90">
        <f t="shared" si="37"/>
        <v>0.867579908675799</v>
      </c>
      <c r="H1190" s="25">
        <v>190</v>
      </c>
      <c r="I1190" s="80"/>
      <c r="J1190" s="80"/>
      <c r="K1190" s="80"/>
      <c r="L1190" s="80"/>
      <c r="M1190" s="80"/>
      <c r="N1190" s="80"/>
      <c r="O1190" s="80"/>
      <c r="P1190" s="80"/>
      <c r="Q1190" s="80"/>
      <c r="R1190" s="80"/>
      <c r="S1190" s="80"/>
      <c r="T1190" s="80"/>
    </row>
    <row r="1191" ht="15.75" customHeight="1" spans="1:20">
      <c r="A1191" s="87">
        <v>2240102</v>
      </c>
      <c r="B1191" s="88" t="s">
        <v>47</v>
      </c>
      <c r="C1191" s="40"/>
      <c r="D1191" s="40"/>
      <c r="E1191" s="25"/>
      <c r="F1191" s="90">
        <f t="shared" si="36"/>
        <v>0</v>
      </c>
      <c r="G1191" s="90">
        <f t="shared" si="37"/>
        <v>0</v>
      </c>
      <c r="H1191" s="25"/>
      <c r="I1191" s="80"/>
      <c r="J1191" s="80"/>
      <c r="K1191" s="80"/>
      <c r="L1191" s="80"/>
      <c r="M1191" s="80"/>
      <c r="N1191" s="80"/>
      <c r="O1191" s="80"/>
      <c r="P1191" s="80"/>
      <c r="Q1191" s="80"/>
      <c r="R1191" s="80"/>
      <c r="S1191" s="80"/>
      <c r="T1191" s="80"/>
    </row>
    <row r="1192" ht="15.75" customHeight="1" spans="1:20">
      <c r="A1192" s="87">
        <v>2240103</v>
      </c>
      <c r="B1192" s="88" t="s">
        <v>48</v>
      </c>
      <c r="C1192" s="40"/>
      <c r="D1192" s="40"/>
      <c r="E1192" s="25"/>
      <c r="F1192" s="90">
        <f t="shared" si="36"/>
        <v>0</v>
      </c>
      <c r="G1192" s="90">
        <f t="shared" si="37"/>
        <v>0</v>
      </c>
      <c r="H1192" s="25"/>
      <c r="I1192" s="80"/>
      <c r="J1192" s="80"/>
      <c r="K1192" s="80"/>
      <c r="L1192" s="80"/>
      <c r="M1192" s="80"/>
      <c r="N1192" s="80"/>
      <c r="O1192" s="80"/>
      <c r="P1192" s="80"/>
      <c r="Q1192" s="80"/>
      <c r="R1192" s="80"/>
      <c r="S1192" s="80"/>
      <c r="T1192" s="80"/>
    </row>
    <row r="1193" ht="15.75" customHeight="1" spans="1:20">
      <c r="A1193" s="87">
        <v>2240104</v>
      </c>
      <c r="B1193" s="88" t="s">
        <v>971</v>
      </c>
      <c r="C1193" s="40"/>
      <c r="D1193" s="40"/>
      <c r="E1193" s="25"/>
      <c r="F1193" s="90">
        <f t="shared" si="36"/>
        <v>0</v>
      </c>
      <c r="G1193" s="90">
        <f t="shared" si="37"/>
        <v>0</v>
      </c>
      <c r="H1193" s="25"/>
      <c r="I1193" s="80"/>
      <c r="J1193" s="80"/>
      <c r="K1193" s="80"/>
      <c r="L1193" s="80"/>
      <c r="M1193" s="80"/>
      <c r="N1193" s="80"/>
      <c r="O1193" s="80"/>
      <c r="P1193" s="80"/>
      <c r="Q1193" s="80"/>
      <c r="R1193" s="80"/>
      <c r="S1193" s="80"/>
      <c r="T1193" s="80"/>
    </row>
    <row r="1194" ht="15.75" customHeight="1" spans="1:20">
      <c r="A1194" s="87">
        <v>2240105</v>
      </c>
      <c r="B1194" s="88" t="s">
        <v>972</v>
      </c>
      <c r="C1194" s="40"/>
      <c r="D1194" s="40"/>
      <c r="E1194" s="25"/>
      <c r="F1194" s="90">
        <f t="shared" si="36"/>
        <v>0</v>
      </c>
      <c r="G1194" s="90">
        <f t="shared" si="37"/>
        <v>0</v>
      </c>
      <c r="H1194" s="25"/>
      <c r="I1194" s="80"/>
      <c r="J1194" s="80"/>
      <c r="K1194" s="80"/>
      <c r="L1194" s="80"/>
      <c r="M1194" s="80"/>
      <c r="N1194" s="80"/>
      <c r="O1194" s="80"/>
      <c r="P1194" s="80"/>
      <c r="Q1194" s="80"/>
      <c r="R1194" s="80"/>
      <c r="S1194" s="80"/>
      <c r="T1194" s="80"/>
    </row>
    <row r="1195" ht="15.75" customHeight="1" spans="1:20">
      <c r="A1195" s="87">
        <v>2240106</v>
      </c>
      <c r="B1195" s="88" t="s">
        <v>973</v>
      </c>
      <c r="C1195" s="40"/>
      <c r="D1195" s="40">
        <v>532</v>
      </c>
      <c r="E1195" s="25">
        <v>680</v>
      </c>
      <c r="F1195" s="90">
        <f t="shared" si="36"/>
        <v>0</v>
      </c>
      <c r="G1195" s="90">
        <f t="shared" si="37"/>
        <v>1.2781954887218</v>
      </c>
      <c r="H1195" s="25">
        <v>680</v>
      </c>
      <c r="I1195" s="80"/>
      <c r="J1195" s="80"/>
      <c r="K1195" s="80"/>
      <c r="L1195" s="80"/>
      <c r="M1195" s="80"/>
      <c r="N1195" s="80"/>
      <c r="O1195" s="80"/>
      <c r="P1195" s="80"/>
      <c r="Q1195" s="80"/>
      <c r="R1195" s="80"/>
      <c r="S1195" s="80"/>
      <c r="T1195" s="80"/>
    </row>
    <row r="1196" ht="15.75" customHeight="1" spans="1:20">
      <c r="A1196" s="87">
        <v>2240108</v>
      </c>
      <c r="B1196" s="88" t="s">
        <v>974</v>
      </c>
      <c r="C1196" s="40"/>
      <c r="D1196" s="40"/>
      <c r="E1196" s="25"/>
      <c r="F1196" s="90">
        <f t="shared" si="36"/>
        <v>0</v>
      </c>
      <c r="G1196" s="90">
        <f t="shared" si="37"/>
        <v>0</v>
      </c>
      <c r="H1196" s="25"/>
      <c r="I1196" s="80"/>
      <c r="J1196" s="80"/>
      <c r="K1196" s="80"/>
      <c r="L1196" s="80"/>
      <c r="M1196" s="80"/>
      <c r="N1196" s="80"/>
      <c r="O1196" s="80"/>
      <c r="P1196" s="80"/>
      <c r="Q1196" s="80"/>
      <c r="R1196" s="80"/>
      <c r="S1196" s="80"/>
      <c r="T1196" s="80"/>
    </row>
    <row r="1197" ht="15.75" customHeight="1" spans="1:20">
      <c r="A1197" s="87">
        <v>2240109</v>
      </c>
      <c r="B1197" s="88" t="s">
        <v>975</v>
      </c>
      <c r="C1197" s="40"/>
      <c r="D1197" s="40"/>
      <c r="E1197" s="25"/>
      <c r="F1197" s="90">
        <f t="shared" si="36"/>
        <v>0</v>
      </c>
      <c r="G1197" s="90">
        <f t="shared" si="37"/>
        <v>0</v>
      </c>
      <c r="H1197" s="25"/>
      <c r="I1197" s="80"/>
      <c r="J1197" s="80"/>
      <c r="K1197" s="80"/>
      <c r="L1197" s="80"/>
      <c r="M1197" s="80"/>
      <c r="N1197" s="80"/>
      <c r="O1197" s="80"/>
      <c r="P1197" s="80"/>
      <c r="Q1197" s="80"/>
      <c r="R1197" s="80"/>
      <c r="S1197" s="80"/>
      <c r="T1197" s="80"/>
    </row>
    <row r="1198" ht="15.75" customHeight="1" spans="1:20">
      <c r="A1198" s="87">
        <v>2240150</v>
      </c>
      <c r="B1198" s="88" t="s">
        <v>55</v>
      </c>
      <c r="C1198" s="40">
        <v>51</v>
      </c>
      <c r="D1198" s="40">
        <v>40</v>
      </c>
      <c r="E1198" s="25">
        <v>41</v>
      </c>
      <c r="F1198" s="90">
        <f t="shared" si="36"/>
        <v>0.803921568627451</v>
      </c>
      <c r="G1198" s="90">
        <f t="shared" si="37"/>
        <v>1.025</v>
      </c>
      <c r="H1198" s="25">
        <v>41</v>
      </c>
      <c r="I1198" s="80"/>
      <c r="J1198" s="80"/>
      <c r="K1198" s="80"/>
      <c r="L1198" s="80"/>
      <c r="M1198" s="80"/>
      <c r="N1198" s="80"/>
      <c r="O1198" s="80"/>
      <c r="P1198" s="80"/>
      <c r="Q1198" s="80"/>
      <c r="R1198" s="80"/>
      <c r="S1198" s="80"/>
      <c r="T1198" s="80"/>
    </row>
    <row r="1199" ht="15.75" customHeight="1" spans="1:20">
      <c r="A1199" s="87">
        <v>2240199</v>
      </c>
      <c r="B1199" s="88" t="s">
        <v>976</v>
      </c>
      <c r="C1199" s="40"/>
      <c r="D1199" s="40">
        <v>296</v>
      </c>
      <c r="E1199" s="25">
        <v>411</v>
      </c>
      <c r="F1199" s="90">
        <f t="shared" si="36"/>
        <v>0</v>
      </c>
      <c r="G1199" s="90">
        <f t="shared" si="37"/>
        <v>1.38851351351351</v>
      </c>
      <c r="H1199" s="25">
        <v>411</v>
      </c>
      <c r="I1199" s="80"/>
      <c r="J1199" s="80"/>
      <c r="K1199" s="80"/>
      <c r="L1199" s="80"/>
      <c r="M1199" s="80"/>
      <c r="N1199" s="80"/>
      <c r="O1199" s="80"/>
      <c r="P1199" s="80"/>
      <c r="Q1199" s="80"/>
      <c r="R1199" s="80"/>
      <c r="S1199" s="80"/>
      <c r="T1199" s="80"/>
    </row>
    <row r="1200" ht="15.75" customHeight="1" spans="1:20">
      <c r="A1200" s="87">
        <v>22402</v>
      </c>
      <c r="B1200" s="88" t="s">
        <v>977</v>
      </c>
      <c r="C1200" s="36">
        <f>SUM(C1201,C1202,C1203,C1204,C1205)</f>
        <v>801</v>
      </c>
      <c r="D1200" s="36">
        <f>SUM(D1201,D1202,D1203,D1204,D1205)</f>
        <v>1364</v>
      </c>
      <c r="E1200" s="36">
        <f>SUM(E1201,E1202,E1203,E1204,E1205)</f>
        <v>1200</v>
      </c>
      <c r="F1200" s="90">
        <f t="shared" si="36"/>
        <v>1.49812734082397</v>
      </c>
      <c r="G1200" s="90">
        <f t="shared" si="37"/>
        <v>0.879765395894428</v>
      </c>
      <c r="H1200" s="24">
        <f>SUM(H1201,H1202,H1203,H1204,H1205)</f>
        <v>1200</v>
      </c>
      <c r="I1200" s="80"/>
      <c r="J1200" s="80"/>
      <c r="K1200" s="80"/>
      <c r="L1200" s="80"/>
      <c r="M1200" s="80"/>
      <c r="N1200" s="80"/>
      <c r="O1200" s="80"/>
      <c r="P1200" s="80"/>
      <c r="Q1200" s="80"/>
      <c r="R1200" s="80"/>
      <c r="S1200" s="80"/>
      <c r="T1200" s="80"/>
    </row>
    <row r="1201" ht="15.75" customHeight="1" spans="1:20">
      <c r="A1201" s="87">
        <v>2240201</v>
      </c>
      <c r="B1201" s="88" t="s">
        <v>46</v>
      </c>
      <c r="C1201" s="40">
        <v>401</v>
      </c>
      <c r="D1201" s="40">
        <v>556</v>
      </c>
      <c r="E1201" s="40">
        <v>500</v>
      </c>
      <c r="F1201" s="90">
        <f t="shared" si="36"/>
        <v>1.24688279301746</v>
      </c>
      <c r="G1201" s="90">
        <f t="shared" si="37"/>
        <v>0.899280575539568</v>
      </c>
      <c r="H1201" s="25">
        <v>500</v>
      </c>
      <c r="I1201" s="80"/>
      <c r="J1201" s="80"/>
      <c r="K1201" s="80"/>
      <c r="L1201" s="80"/>
      <c r="M1201" s="80"/>
      <c r="N1201" s="80"/>
      <c r="O1201" s="80"/>
      <c r="P1201" s="80"/>
      <c r="Q1201" s="80"/>
      <c r="R1201" s="80"/>
      <c r="S1201" s="80"/>
      <c r="T1201" s="80"/>
    </row>
    <row r="1202" ht="15.75" customHeight="1" spans="1:20">
      <c r="A1202" s="87">
        <v>2240202</v>
      </c>
      <c r="B1202" s="88" t="s">
        <v>47</v>
      </c>
      <c r="C1202" s="40"/>
      <c r="D1202" s="40"/>
      <c r="E1202" s="25"/>
      <c r="F1202" s="90">
        <f t="shared" si="36"/>
        <v>0</v>
      </c>
      <c r="G1202" s="90">
        <f t="shared" si="37"/>
        <v>0</v>
      </c>
      <c r="H1202" s="25"/>
      <c r="I1202" s="80"/>
      <c r="J1202" s="80"/>
      <c r="K1202" s="80"/>
      <c r="L1202" s="80"/>
      <c r="M1202" s="80"/>
      <c r="N1202" s="80"/>
      <c r="O1202" s="80"/>
      <c r="P1202" s="80"/>
      <c r="Q1202" s="80"/>
      <c r="R1202" s="80"/>
      <c r="S1202" s="80"/>
      <c r="T1202" s="80"/>
    </row>
    <row r="1203" ht="15.75" customHeight="1" spans="1:20">
      <c r="A1203" s="87">
        <v>2240203</v>
      </c>
      <c r="B1203" s="88" t="s">
        <v>48</v>
      </c>
      <c r="C1203" s="40"/>
      <c r="D1203" s="40"/>
      <c r="E1203" s="25"/>
      <c r="F1203" s="90">
        <f t="shared" si="36"/>
        <v>0</v>
      </c>
      <c r="G1203" s="90">
        <f t="shared" si="37"/>
        <v>0</v>
      </c>
      <c r="H1203" s="25"/>
      <c r="I1203" s="80"/>
      <c r="J1203" s="80"/>
      <c r="K1203" s="80"/>
      <c r="L1203" s="80"/>
      <c r="M1203" s="80"/>
      <c r="N1203" s="80"/>
      <c r="O1203" s="80"/>
      <c r="P1203" s="80"/>
      <c r="Q1203" s="80"/>
      <c r="R1203" s="80"/>
      <c r="S1203" s="80"/>
      <c r="T1203" s="80"/>
    </row>
    <row r="1204" ht="15.75" customHeight="1" spans="1:20">
      <c r="A1204" s="87">
        <v>2240204</v>
      </c>
      <c r="B1204" s="88" t="s">
        <v>978</v>
      </c>
      <c r="C1204" s="40">
        <v>400</v>
      </c>
      <c r="D1204" s="40">
        <v>239</v>
      </c>
      <c r="E1204" s="25">
        <v>300</v>
      </c>
      <c r="F1204" s="90">
        <f t="shared" si="36"/>
        <v>0.75</v>
      </c>
      <c r="G1204" s="90">
        <f t="shared" si="37"/>
        <v>1.25523012552301</v>
      </c>
      <c r="H1204" s="25">
        <v>300</v>
      </c>
      <c r="I1204" s="80"/>
      <c r="J1204" s="80"/>
      <c r="K1204" s="80"/>
      <c r="L1204" s="80"/>
      <c r="M1204" s="80"/>
      <c r="N1204" s="80"/>
      <c r="O1204" s="80"/>
      <c r="P1204" s="80"/>
      <c r="Q1204" s="80"/>
      <c r="R1204" s="80"/>
      <c r="S1204" s="80"/>
      <c r="T1204" s="80"/>
    </row>
    <row r="1205" ht="15.75" customHeight="1" spans="1:20">
      <c r="A1205" s="87">
        <v>2240299</v>
      </c>
      <c r="B1205" s="88" t="s">
        <v>979</v>
      </c>
      <c r="C1205" s="40"/>
      <c r="D1205" s="40">
        <v>569</v>
      </c>
      <c r="E1205" s="25">
        <v>400</v>
      </c>
      <c r="F1205" s="90">
        <f t="shared" si="36"/>
        <v>0</v>
      </c>
      <c r="G1205" s="90">
        <f t="shared" si="37"/>
        <v>0.70298769771529</v>
      </c>
      <c r="H1205" s="25">
        <v>400</v>
      </c>
      <c r="I1205" s="80"/>
      <c r="J1205" s="80"/>
      <c r="K1205" s="80"/>
      <c r="L1205" s="80"/>
      <c r="M1205" s="80"/>
      <c r="N1205" s="80"/>
      <c r="O1205" s="80"/>
      <c r="P1205" s="80"/>
      <c r="Q1205" s="80"/>
      <c r="R1205" s="80"/>
      <c r="S1205" s="80"/>
      <c r="T1205" s="80"/>
    </row>
    <row r="1206" ht="15.75" customHeight="1" spans="1:20">
      <c r="A1206" s="87">
        <v>22404</v>
      </c>
      <c r="B1206" s="88" t="s">
        <v>980</v>
      </c>
      <c r="C1206" s="36">
        <f>SUM(C1207,C1208,C1209,C1210,C1211,C1212,C1213)</f>
        <v>0</v>
      </c>
      <c r="D1206" s="36">
        <f>SUM(D1207,D1208,D1209,D1210,D1211,D1212,D1213)</f>
        <v>0</v>
      </c>
      <c r="E1206" s="36">
        <f>SUM(E1207,E1208,E1209,E1210,E1211,E1212,E1213)</f>
        <v>0</v>
      </c>
      <c r="F1206" s="90">
        <f t="shared" si="36"/>
        <v>0</v>
      </c>
      <c r="G1206" s="90">
        <f t="shared" si="37"/>
        <v>0</v>
      </c>
      <c r="H1206" s="24">
        <f>SUM(H1207,H1208,H1209,H1210,H1211,H1212,H1213)</f>
        <v>0</v>
      </c>
      <c r="I1206" s="80"/>
      <c r="J1206" s="80"/>
      <c r="K1206" s="80"/>
      <c r="L1206" s="80"/>
      <c r="M1206" s="80"/>
      <c r="N1206" s="80"/>
      <c r="O1206" s="80"/>
      <c r="P1206" s="80"/>
      <c r="Q1206" s="80"/>
      <c r="R1206" s="80"/>
      <c r="S1206" s="80"/>
      <c r="T1206" s="80"/>
    </row>
    <row r="1207" ht="15.75" customHeight="1" spans="1:20">
      <c r="A1207" s="87">
        <v>2240401</v>
      </c>
      <c r="B1207" s="88" t="s">
        <v>46</v>
      </c>
      <c r="C1207" s="40"/>
      <c r="D1207" s="40"/>
      <c r="E1207" s="40"/>
      <c r="F1207" s="90">
        <f t="shared" si="36"/>
        <v>0</v>
      </c>
      <c r="G1207" s="90">
        <f t="shared" si="37"/>
        <v>0</v>
      </c>
      <c r="H1207" s="25"/>
      <c r="I1207" s="80"/>
      <c r="J1207" s="80"/>
      <c r="K1207" s="80"/>
      <c r="L1207" s="80"/>
      <c r="M1207" s="80"/>
      <c r="N1207" s="80"/>
      <c r="O1207" s="80"/>
      <c r="P1207" s="80"/>
      <c r="Q1207" s="80"/>
      <c r="R1207" s="80"/>
      <c r="S1207" s="80"/>
      <c r="T1207" s="80"/>
    </row>
    <row r="1208" ht="15.75" customHeight="1" spans="1:20">
      <c r="A1208" s="87">
        <v>2240402</v>
      </c>
      <c r="B1208" s="88" t="s">
        <v>47</v>
      </c>
      <c r="C1208" s="40"/>
      <c r="D1208" s="40"/>
      <c r="E1208" s="25"/>
      <c r="F1208" s="90">
        <f t="shared" si="36"/>
        <v>0</v>
      </c>
      <c r="G1208" s="90">
        <f t="shared" si="37"/>
        <v>0</v>
      </c>
      <c r="H1208" s="25"/>
      <c r="I1208" s="80"/>
      <c r="J1208" s="80"/>
      <c r="K1208" s="80"/>
      <c r="L1208" s="80"/>
      <c r="M1208" s="80"/>
      <c r="N1208" s="80"/>
      <c r="O1208" s="80"/>
      <c r="P1208" s="80"/>
      <c r="Q1208" s="80"/>
      <c r="R1208" s="80"/>
      <c r="S1208" s="80"/>
      <c r="T1208" s="80"/>
    </row>
    <row r="1209" ht="15.75" customHeight="1" spans="1:20">
      <c r="A1209" s="87">
        <v>2240403</v>
      </c>
      <c r="B1209" s="88" t="s">
        <v>48</v>
      </c>
      <c r="C1209" s="40"/>
      <c r="D1209" s="40"/>
      <c r="E1209" s="25"/>
      <c r="F1209" s="90">
        <f t="shared" si="36"/>
        <v>0</v>
      </c>
      <c r="G1209" s="90">
        <f t="shared" si="37"/>
        <v>0</v>
      </c>
      <c r="H1209" s="25"/>
      <c r="I1209" s="80"/>
      <c r="J1209" s="80"/>
      <c r="K1209" s="80"/>
      <c r="L1209" s="80"/>
      <c r="M1209" s="80"/>
      <c r="N1209" s="80"/>
      <c r="O1209" s="80"/>
      <c r="P1209" s="80"/>
      <c r="Q1209" s="80"/>
      <c r="R1209" s="80"/>
      <c r="S1209" s="80"/>
      <c r="T1209" s="80"/>
    </row>
    <row r="1210" ht="15.75" customHeight="1" spans="1:20">
      <c r="A1210" s="87">
        <v>2240404</v>
      </c>
      <c r="B1210" s="88" t="s">
        <v>981</v>
      </c>
      <c r="C1210" s="40"/>
      <c r="D1210" s="40"/>
      <c r="E1210" s="25"/>
      <c r="F1210" s="90">
        <f t="shared" si="36"/>
        <v>0</v>
      </c>
      <c r="G1210" s="90">
        <f t="shared" si="37"/>
        <v>0</v>
      </c>
      <c r="H1210" s="25"/>
      <c r="I1210" s="80"/>
      <c r="J1210" s="80"/>
      <c r="K1210" s="80"/>
      <c r="L1210" s="80"/>
      <c r="M1210" s="80"/>
      <c r="N1210" s="80"/>
      <c r="O1210" s="80"/>
      <c r="P1210" s="80"/>
      <c r="Q1210" s="80"/>
      <c r="R1210" s="80"/>
      <c r="S1210" s="80"/>
      <c r="T1210" s="80"/>
    </row>
    <row r="1211" ht="15.75" customHeight="1" spans="1:20">
      <c r="A1211" s="87">
        <v>2240405</v>
      </c>
      <c r="B1211" s="88" t="s">
        <v>982</v>
      </c>
      <c r="C1211" s="40"/>
      <c r="D1211" s="40"/>
      <c r="E1211" s="25"/>
      <c r="F1211" s="90">
        <f t="shared" si="36"/>
        <v>0</v>
      </c>
      <c r="G1211" s="90">
        <f t="shared" si="37"/>
        <v>0</v>
      </c>
      <c r="H1211" s="25"/>
      <c r="I1211" s="80"/>
      <c r="J1211" s="80"/>
      <c r="K1211" s="80"/>
      <c r="L1211" s="80"/>
      <c r="M1211" s="80"/>
      <c r="N1211" s="80"/>
      <c r="O1211" s="80"/>
      <c r="P1211" s="80"/>
      <c r="Q1211" s="80"/>
      <c r="R1211" s="80"/>
      <c r="S1211" s="80"/>
      <c r="T1211" s="80"/>
    </row>
    <row r="1212" ht="15.75" customHeight="1" spans="1:20">
      <c r="A1212" s="87">
        <v>2240450</v>
      </c>
      <c r="B1212" s="88" t="s">
        <v>55</v>
      </c>
      <c r="C1212" s="40"/>
      <c r="D1212" s="40"/>
      <c r="E1212" s="25"/>
      <c r="F1212" s="90">
        <f t="shared" si="36"/>
        <v>0</v>
      </c>
      <c r="G1212" s="90">
        <f t="shared" si="37"/>
        <v>0</v>
      </c>
      <c r="H1212" s="25"/>
      <c r="I1212" s="80"/>
      <c r="J1212" s="80"/>
      <c r="K1212" s="80"/>
      <c r="L1212" s="80"/>
      <c r="M1212" s="80"/>
      <c r="N1212" s="80"/>
      <c r="O1212" s="80"/>
      <c r="P1212" s="80"/>
      <c r="Q1212" s="80"/>
      <c r="R1212" s="80"/>
      <c r="S1212" s="80"/>
      <c r="T1212" s="80"/>
    </row>
    <row r="1213" ht="15.75" customHeight="1" spans="1:20">
      <c r="A1213" s="87">
        <v>2240499</v>
      </c>
      <c r="B1213" s="88" t="s">
        <v>983</v>
      </c>
      <c r="C1213" s="40"/>
      <c r="D1213" s="40"/>
      <c r="E1213" s="25"/>
      <c r="F1213" s="90">
        <f t="shared" si="36"/>
        <v>0</v>
      </c>
      <c r="G1213" s="90">
        <f t="shared" si="37"/>
        <v>0</v>
      </c>
      <c r="H1213" s="25"/>
      <c r="I1213" s="80"/>
      <c r="J1213" s="80"/>
      <c r="K1213" s="80"/>
      <c r="L1213" s="80"/>
      <c r="M1213" s="80"/>
      <c r="N1213" s="80"/>
      <c r="O1213" s="80"/>
      <c r="P1213" s="80"/>
      <c r="Q1213" s="80"/>
      <c r="R1213" s="80"/>
      <c r="S1213" s="80"/>
      <c r="T1213" s="80"/>
    </row>
    <row r="1214" ht="15.75" customHeight="1" spans="1:20">
      <c r="A1214" s="87">
        <v>22405</v>
      </c>
      <c r="B1214" s="88" t="s">
        <v>984</v>
      </c>
      <c r="C1214" s="36">
        <f>SUM(C1215,C1216,C1217,C1218,C1219,C1220,C1221,C1222,C1223,C1224,C1225,C1226)</f>
        <v>67</v>
      </c>
      <c r="D1214" s="36">
        <f>SUM(D1215,D1216,D1217,D1218,D1219,D1220,D1221,D1222,D1223,D1224,D1225,D1226)</f>
        <v>20</v>
      </c>
      <c r="E1214" s="36">
        <f>SUM(E1215,E1216,E1217,E1218,E1219,E1220,E1221,E1222,E1223,E1224,E1225,E1226)</f>
        <v>0</v>
      </c>
      <c r="F1214" s="90">
        <f t="shared" si="36"/>
        <v>0</v>
      </c>
      <c r="G1214" s="90">
        <f t="shared" si="37"/>
        <v>0</v>
      </c>
      <c r="H1214" s="24">
        <f>SUM(H1215,H1216,H1217,H1218,H1219,H1220,H1221,H1222,H1223,H1224,H1225,H1226)</f>
        <v>0</v>
      </c>
      <c r="I1214" s="80"/>
      <c r="J1214" s="80"/>
      <c r="K1214" s="80"/>
      <c r="L1214" s="80"/>
      <c r="M1214" s="80"/>
      <c r="N1214" s="80"/>
      <c r="O1214" s="80"/>
      <c r="P1214" s="80"/>
      <c r="Q1214" s="80"/>
      <c r="R1214" s="80"/>
      <c r="S1214" s="80"/>
      <c r="T1214" s="80"/>
    </row>
    <row r="1215" ht="15.75" customHeight="1" spans="1:20">
      <c r="A1215" s="87">
        <v>2240501</v>
      </c>
      <c r="B1215" s="88" t="s">
        <v>46</v>
      </c>
      <c r="C1215" s="40">
        <v>67</v>
      </c>
      <c r="D1215" s="40">
        <v>20</v>
      </c>
      <c r="E1215" s="40">
        <v>0</v>
      </c>
      <c r="F1215" s="90">
        <f t="shared" si="36"/>
        <v>0</v>
      </c>
      <c r="G1215" s="90">
        <f t="shared" si="37"/>
        <v>0</v>
      </c>
      <c r="H1215" s="25">
        <v>0</v>
      </c>
      <c r="I1215" s="80"/>
      <c r="J1215" s="80"/>
      <c r="K1215" s="80"/>
      <c r="L1215" s="80"/>
      <c r="M1215" s="80"/>
      <c r="N1215" s="80"/>
      <c r="O1215" s="80"/>
      <c r="P1215" s="80"/>
      <c r="Q1215" s="80"/>
      <c r="R1215" s="80"/>
      <c r="S1215" s="80"/>
      <c r="T1215" s="80"/>
    </row>
    <row r="1216" ht="15.75" customHeight="1" spans="1:20">
      <c r="A1216" s="87">
        <v>2240502</v>
      </c>
      <c r="B1216" s="88" t="s">
        <v>47</v>
      </c>
      <c r="C1216" s="40"/>
      <c r="D1216" s="40"/>
      <c r="E1216" s="25"/>
      <c r="F1216" s="90">
        <f t="shared" si="36"/>
        <v>0</v>
      </c>
      <c r="G1216" s="90">
        <f t="shared" si="37"/>
        <v>0</v>
      </c>
      <c r="H1216" s="25"/>
      <c r="I1216" s="80"/>
      <c r="J1216" s="80"/>
      <c r="K1216" s="80"/>
      <c r="L1216" s="80"/>
      <c r="M1216" s="80"/>
      <c r="N1216" s="80"/>
      <c r="O1216" s="80"/>
      <c r="P1216" s="80"/>
      <c r="Q1216" s="80"/>
      <c r="R1216" s="80"/>
      <c r="S1216" s="80"/>
      <c r="T1216" s="80"/>
    </row>
    <row r="1217" ht="15.75" customHeight="1" spans="1:20">
      <c r="A1217" s="87">
        <v>2240503</v>
      </c>
      <c r="B1217" s="88" t="s">
        <v>48</v>
      </c>
      <c r="C1217" s="40"/>
      <c r="D1217" s="40"/>
      <c r="E1217" s="25"/>
      <c r="F1217" s="90">
        <f t="shared" si="36"/>
        <v>0</v>
      </c>
      <c r="G1217" s="90">
        <f t="shared" si="37"/>
        <v>0</v>
      </c>
      <c r="H1217" s="25"/>
      <c r="I1217" s="80"/>
      <c r="J1217" s="80"/>
      <c r="K1217" s="80"/>
      <c r="L1217" s="80"/>
      <c r="M1217" s="80"/>
      <c r="N1217" s="80"/>
      <c r="O1217" s="80"/>
      <c r="P1217" s="80"/>
      <c r="Q1217" s="80"/>
      <c r="R1217" s="80"/>
      <c r="S1217" s="80"/>
      <c r="T1217" s="80"/>
    </row>
    <row r="1218" ht="15.75" customHeight="1" spans="1:20">
      <c r="A1218" s="87">
        <v>2240504</v>
      </c>
      <c r="B1218" s="88" t="s">
        <v>985</v>
      </c>
      <c r="C1218" s="40"/>
      <c r="D1218" s="40"/>
      <c r="E1218" s="25"/>
      <c r="F1218" s="90">
        <f t="shared" si="36"/>
        <v>0</v>
      </c>
      <c r="G1218" s="90">
        <f t="shared" si="37"/>
        <v>0</v>
      </c>
      <c r="H1218" s="25"/>
      <c r="I1218" s="80"/>
      <c r="J1218" s="80"/>
      <c r="K1218" s="80"/>
      <c r="L1218" s="80"/>
      <c r="M1218" s="80"/>
      <c r="N1218" s="80"/>
      <c r="O1218" s="80"/>
      <c r="P1218" s="80"/>
      <c r="Q1218" s="80"/>
      <c r="R1218" s="80"/>
      <c r="S1218" s="80"/>
      <c r="T1218" s="80"/>
    </row>
    <row r="1219" ht="15.75" customHeight="1" spans="1:20">
      <c r="A1219" s="87">
        <v>2240505</v>
      </c>
      <c r="B1219" s="88" t="s">
        <v>986</v>
      </c>
      <c r="C1219" s="40"/>
      <c r="D1219" s="40"/>
      <c r="E1219" s="25"/>
      <c r="F1219" s="90">
        <f t="shared" si="36"/>
        <v>0</v>
      </c>
      <c r="G1219" s="90">
        <f t="shared" si="37"/>
        <v>0</v>
      </c>
      <c r="H1219" s="25"/>
      <c r="I1219" s="80"/>
      <c r="J1219" s="80"/>
      <c r="K1219" s="80"/>
      <c r="L1219" s="80"/>
      <c r="M1219" s="80"/>
      <c r="N1219" s="80"/>
      <c r="O1219" s="80"/>
      <c r="P1219" s="80"/>
      <c r="Q1219" s="80"/>
      <c r="R1219" s="80"/>
      <c r="S1219" s="80"/>
      <c r="T1219" s="80"/>
    </row>
    <row r="1220" ht="15.75" customHeight="1" spans="1:20">
      <c r="A1220" s="87">
        <v>2240506</v>
      </c>
      <c r="B1220" s="88" t="s">
        <v>987</v>
      </c>
      <c r="C1220" s="40"/>
      <c r="D1220" s="40"/>
      <c r="E1220" s="25"/>
      <c r="F1220" s="90">
        <f t="shared" si="36"/>
        <v>0</v>
      </c>
      <c r="G1220" s="90">
        <f t="shared" si="37"/>
        <v>0</v>
      </c>
      <c r="H1220" s="25"/>
      <c r="I1220" s="80"/>
      <c r="J1220" s="80"/>
      <c r="K1220" s="80"/>
      <c r="L1220" s="80"/>
      <c r="M1220" s="80"/>
      <c r="N1220" s="80"/>
      <c r="O1220" s="80"/>
      <c r="P1220" s="80"/>
      <c r="Q1220" s="80"/>
      <c r="R1220" s="80"/>
      <c r="S1220" s="80"/>
      <c r="T1220" s="80"/>
    </row>
    <row r="1221" ht="15.75" customHeight="1" spans="1:20">
      <c r="A1221" s="87">
        <v>2240507</v>
      </c>
      <c r="B1221" s="88" t="s">
        <v>988</v>
      </c>
      <c r="C1221" s="40"/>
      <c r="D1221" s="40"/>
      <c r="E1221" s="25"/>
      <c r="F1221" s="90">
        <f t="shared" si="36"/>
        <v>0</v>
      </c>
      <c r="G1221" s="90">
        <f t="shared" si="37"/>
        <v>0</v>
      </c>
      <c r="H1221" s="25"/>
      <c r="I1221" s="80"/>
      <c r="J1221" s="80"/>
      <c r="K1221" s="80"/>
      <c r="L1221" s="80"/>
      <c r="M1221" s="80"/>
      <c r="N1221" s="80"/>
      <c r="O1221" s="80"/>
      <c r="P1221" s="80"/>
      <c r="Q1221" s="80"/>
      <c r="R1221" s="80"/>
      <c r="S1221" s="80"/>
      <c r="T1221" s="80"/>
    </row>
    <row r="1222" ht="15.75" customHeight="1" spans="1:20">
      <c r="A1222" s="87">
        <v>2240508</v>
      </c>
      <c r="B1222" s="88" t="s">
        <v>989</v>
      </c>
      <c r="C1222" s="40"/>
      <c r="D1222" s="40"/>
      <c r="E1222" s="25"/>
      <c r="F1222" s="90">
        <f t="shared" ref="F1222:F1247" si="38">IFERROR(E1222/C1222,0)</f>
        <v>0</v>
      </c>
      <c r="G1222" s="90">
        <f t="shared" ref="G1222:G1247" si="39">IFERROR(E1222/D1222,0)</f>
        <v>0</v>
      </c>
      <c r="H1222" s="25"/>
      <c r="I1222" s="80"/>
      <c r="J1222" s="80"/>
      <c r="K1222" s="80"/>
      <c r="L1222" s="80"/>
      <c r="M1222" s="80"/>
      <c r="N1222" s="80"/>
      <c r="O1222" s="80"/>
      <c r="P1222" s="80"/>
      <c r="Q1222" s="80"/>
      <c r="R1222" s="80"/>
      <c r="S1222" s="80"/>
      <c r="T1222" s="80"/>
    </row>
    <row r="1223" ht="15.75" customHeight="1" spans="1:20">
      <c r="A1223" s="87">
        <v>2240509</v>
      </c>
      <c r="B1223" s="88" t="s">
        <v>990</v>
      </c>
      <c r="C1223" s="40"/>
      <c r="D1223" s="40"/>
      <c r="E1223" s="25"/>
      <c r="F1223" s="90">
        <f t="shared" si="38"/>
        <v>0</v>
      </c>
      <c r="G1223" s="90">
        <f t="shared" si="39"/>
        <v>0</v>
      </c>
      <c r="H1223" s="25"/>
      <c r="I1223" s="80"/>
      <c r="J1223" s="80"/>
      <c r="K1223" s="80"/>
      <c r="L1223" s="80"/>
      <c r="M1223" s="80"/>
      <c r="N1223" s="80"/>
      <c r="O1223" s="80"/>
      <c r="P1223" s="80"/>
      <c r="Q1223" s="80"/>
      <c r="R1223" s="80"/>
      <c r="S1223" s="80"/>
      <c r="T1223" s="80"/>
    </row>
    <row r="1224" ht="15.75" customHeight="1" spans="1:20">
      <c r="A1224" s="87">
        <v>2240510</v>
      </c>
      <c r="B1224" s="88" t="s">
        <v>991</v>
      </c>
      <c r="C1224" s="40"/>
      <c r="D1224" s="40"/>
      <c r="E1224" s="25"/>
      <c r="F1224" s="90">
        <f t="shared" si="38"/>
        <v>0</v>
      </c>
      <c r="G1224" s="90">
        <f t="shared" si="39"/>
        <v>0</v>
      </c>
      <c r="H1224" s="25"/>
      <c r="I1224" s="80"/>
      <c r="J1224" s="80"/>
      <c r="K1224" s="80"/>
      <c r="L1224" s="80"/>
      <c r="M1224" s="80"/>
      <c r="N1224" s="80"/>
      <c r="O1224" s="80"/>
      <c r="P1224" s="80"/>
      <c r="Q1224" s="80"/>
      <c r="R1224" s="80"/>
      <c r="S1224" s="80"/>
      <c r="T1224" s="80"/>
    </row>
    <row r="1225" ht="15.75" customHeight="1" spans="1:20">
      <c r="A1225" s="87">
        <v>2240550</v>
      </c>
      <c r="B1225" s="88" t="s">
        <v>992</v>
      </c>
      <c r="C1225" s="40"/>
      <c r="D1225" s="40"/>
      <c r="E1225" s="25"/>
      <c r="F1225" s="90">
        <f t="shared" si="38"/>
        <v>0</v>
      </c>
      <c r="G1225" s="90">
        <f t="shared" si="39"/>
        <v>0</v>
      </c>
      <c r="H1225" s="25"/>
      <c r="I1225" s="80"/>
      <c r="J1225" s="80"/>
      <c r="K1225" s="80"/>
      <c r="L1225" s="80"/>
      <c r="M1225" s="80"/>
      <c r="N1225" s="80"/>
      <c r="O1225" s="80"/>
      <c r="P1225" s="80"/>
      <c r="Q1225" s="80"/>
      <c r="R1225" s="80"/>
      <c r="S1225" s="80"/>
      <c r="T1225" s="80"/>
    </row>
    <row r="1226" ht="15.75" customHeight="1" spans="1:20">
      <c r="A1226" s="87">
        <v>2240599</v>
      </c>
      <c r="B1226" s="88" t="s">
        <v>993</v>
      </c>
      <c r="C1226" s="40"/>
      <c r="D1226" s="40"/>
      <c r="E1226" s="25"/>
      <c r="F1226" s="90">
        <f t="shared" si="38"/>
        <v>0</v>
      </c>
      <c r="G1226" s="90">
        <f t="shared" si="39"/>
        <v>0</v>
      </c>
      <c r="H1226" s="25"/>
      <c r="I1226" s="80"/>
      <c r="J1226" s="80"/>
      <c r="K1226" s="80"/>
      <c r="L1226" s="80"/>
      <c r="M1226" s="80"/>
      <c r="N1226" s="80"/>
      <c r="O1226" s="80"/>
      <c r="P1226" s="80"/>
      <c r="Q1226" s="80"/>
      <c r="R1226" s="80"/>
      <c r="S1226" s="80"/>
      <c r="T1226" s="80"/>
    </row>
    <row r="1227" ht="15.75" customHeight="1" spans="1:20">
      <c r="A1227" s="87">
        <v>22406</v>
      </c>
      <c r="B1227" s="88" t="s">
        <v>994</v>
      </c>
      <c r="C1227" s="36">
        <f>SUM(C1228,C1229,C1230)</f>
        <v>0</v>
      </c>
      <c r="D1227" s="36">
        <f>SUM(D1228,D1229,D1230)</f>
        <v>0</v>
      </c>
      <c r="E1227" s="36">
        <f>SUM(E1228,E1229,E1230)</f>
        <v>0</v>
      </c>
      <c r="F1227" s="90">
        <f t="shared" si="38"/>
        <v>0</v>
      </c>
      <c r="G1227" s="90">
        <f t="shared" si="39"/>
        <v>0</v>
      </c>
      <c r="H1227" s="24">
        <f>SUM(H1228,H1229,H1230)</f>
        <v>0</v>
      </c>
      <c r="I1227" s="80"/>
      <c r="J1227" s="80"/>
      <c r="K1227" s="80"/>
      <c r="L1227" s="80"/>
      <c r="M1227" s="80"/>
      <c r="N1227" s="80"/>
      <c r="O1227" s="80"/>
      <c r="P1227" s="80"/>
      <c r="Q1227" s="80"/>
      <c r="R1227" s="80"/>
      <c r="S1227" s="80"/>
      <c r="T1227" s="80"/>
    </row>
    <row r="1228" ht="15.75" customHeight="1" spans="1:20">
      <c r="A1228" s="87">
        <v>2240601</v>
      </c>
      <c r="B1228" s="88" t="s">
        <v>995</v>
      </c>
      <c r="C1228" s="40"/>
      <c r="D1228" s="40"/>
      <c r="E1228" s="40"/>
      <c r="F1228" s="90">
        <f t="shared" si="38"/>
        <v>0</v>
      </c>
      <c r="G1228" s="90">
        <f t="shared" si="39"/>
        <v>0</v>
      </c>
      <c r="H1228" s="25"/>
      <c r="I1228" s="80"/>
      <c r="J1228" s="80"/>
      <c r="K1228" s="80"/>
      <c r="L1228" s="80"/>
      <c r="M1228" s="80"/>
      <c r="N1228" s="80"/>
      <c r="O1228" s="80"/>
      <c r="P1228" s="80"/>
      <c r="Q1228" s="80"/>
      <c r="R1228" s="80"/>
      <c r="S1228" s="80"/>
      <c r="T1228" s="80"/>
    </row>
    <row r="1229" ht="15.75" customHeight="1" spans="1:20">
      <c r="A1229" s="87">
        <v>2240602</v>
      </c>
      <c r="B1229" s="88" t="s">
        <v>996</v>
      </c>
      <c r="C1229" s="40"/>
      <c r="D1229" s="40"/>
      <c r="E1229" s="40"/>
      <c r="F1229" s="90">
        <f t="shared" si="38"/>
        <v>0</v>
      </c>
      <c r="G1229" s="90">
        <f t="shared" si="39"/>
        <v>0</v>
      </c>
      <c r="H1229" s="25"/>
      <c r="I1229" s="80"/>
      <c r="J1229" s="80"/>
      <c r="K1229" s="80"/>
      <c r="L1229" s="80"/>
      <c r="M1229" s="80"/>
      <c r="N1229" s="80"/>
      <c r="O1229" s="80"/>
      <c r="P1229" s="80"/>
      <c r="Q1229" s="80"/>
      <c r="R1229" s="80"/>
      <c r="S1229" s="80"/>
      <c r="T1229" s="80"/>
    </row>
    <row r="1230" ht="15.75" customHeight="1" spans="1:20">
      <c r="A1230" s="87">
        <v>2240699</v>
      </c>
      <c r="B1230" s="88" t="s">
        <v>997</v>
      </c>
      <c r="C1230" s="40"/>
      <c r="D1230" s="40"/>
      <c r="E1230" s="40"/>
      <c r="F1230" s="90">
        <f t="shared" si="38"/>
        <v>0</v>
      </c>
      <c r="G1230" s="90">
        <f t="shared" si="39"/>
        <v>0</v>
      </c>
      <c r="H1230" s="25"/>
      <c r="I1230" s="80"/>
      <c r="J1230" s="80"/>
      <c r="K1230" s="80"/>
      <c r="L1230" s="80"/>
      <c r="M1230" s="80"/>
      <c r="N1230" s="80"/>
      <c r="O1230" s="80"/>
      <c r="P1230" s="80"/>
      <c r="Q1230" s="80"/>
      <c r="R1230" s="80"/>
      <c r="S1230" s="80"/>
      <c r="T1230" s="80"/>
    </row>
    <row r="1231" ht="15.75" customHeight="1" spans="1:20">
      <c r="A1231" s="87">
        <v>22407</v>
      </c>
      <c r="B1231" s="88" t="s">
        <v>998</v>
      </c>
      <c r="C1231" s="36">
        <f>SUM(C1232,C1233,C1234)</f>
        <v>0</v>
      </c>
      <c r="D1231" s="36">
        <f>SUM(D1232,D1233,D1234)</f>
        <v>234</v>
      </c>
      <c r="E1231" s="36">
        <f>SUM(E1232,E1233,E1234)</f>
        <v>300</v>
      </c>
      <c r="F1231" s="90">
        <f t="shared" si="38"/>
        <v>0</v>
      </c>
      <c r="G1231" s="90">
        <f t="shared" si="39"/>
        <v>1.28205128205128</v>
      </c>
      <c r="H1231" s="24">
        <f>SUM(H1232,H1233,H1234)</f>
        <v>300</v>
      </c>
      <c r="I1231" s="80"/>
      <c r="J1231" s="80"/>
      <c r="K1231" s="80"/>
      <c r="L1231" s="80"/>
      <c r="M1231" s="80"/>
      <c r="N1231" s="80"/>
      <c r="O1231" s="80"/>
      <c r="P1231" s="80"/>
      <c r="Q1231" s="80"/>
      <c r="R1231" s="80"/>
      <c r="S1231" s="80"/>
      <c r="T1231" s="80"/>
    </row>
    <row r="1232" ht="15.75" customHeight="1" spans="1:20">
      <c r="A1232" s="87">
        <v>2240703</v>
      </c>
      <c r="B1232" s="88" t="s">
        <v>999</v>
      </c>
      <c r="C1232" s="40"/>
      <c r="D1232" s="40">
        <v>0</v>
      </c>
      <c r="E1232" s="40">
        <v>300</v>
      </c>
      <c r="F1232" s="90">
        <f t="shared" si="38"/>
        <v>0</v>
      </c>
      <c r="G1232" s="90">
        <f t="shared" si="39"/>
        <v>0</v>
      </c>
      <c r="H1232" s="25">
        <v>300</v>
      </c>
      <c r="I1232" s="80"/>
      <c r="J1232" s="80"/>
      <c r="K1232" s="80"/>
      <c r="L1232" s="80"/>
      <c r="M1232" s="80"/>
      <c r="N1232" s="80"/>
      <c r="O1232" s="80"/>
      <c r="P1232" s="80"/>
      <c r="Q1232" s="80"/>
      <c r="R1232" s="80"/>
      <c r="S1232" s="80"/>
      <c r="T1232" s="80"/>
    </row>
    <row r="1233" ht="15.75" customHeight="1" spans="1:20">
      <c r="A1233" s="87">
        <v>2240704</v>
      </c>
      <c r="B1233" s="88" t="s">
        <v>1000</v>
      </c>
      <c r="C1233" s="40"/>
      <c r="D1233" s="40">
        <v>230</v>
      </c>
      <c r="E1233" s="25">
        <v>0</v>
      </c>
      <c r="F1233" s="90">
        <f t="shared" si="38"/>
        <v>0</v>
      </c>
      <c r="G1233" s="90">
        <f t="shared" si="39"/>
        <v>0</v>
      </c>
      <c r="H1233" s="25">
        <v>0</v>
      </c>
      <c r="I1233" s="80"/>
      <c r="J1233" s="80"/>
      <c r="K1233" s="80"/>
      <c r="L1233" s="80"/>
      <c r="M1233" s="80"/>
      <c r="N1233" s="80"/>
      <c r="O1233" s="80"/>
      <c r="P1233" s="80"/>
      <c r="Q1233" s="80"/>
      <c r="R1233" s="80"/>
      <c r="S1233" s="80"/>
      <c r="T1233" s="80"/>
    </row>
    <row r="1234" ht="15.75" customHeight="1" spans="1:20">
      <c r="A1234" s="87">
        <v>2240799</v>
      </c>
      <c r="B1234" s="88" t="s">
        <v>1001</v>
      </c>
      <c r="C1234" s="40"/>
      <c r="D1234" s="40">
        <v>4</v>
      </c>
      <c r="E1234" s="25">
        <v>0</v>
      </c>
      <c r="F1234" s="90">
        <f t="shared" si="38"/>
        <v>0</v>
      </c>
      <c r="G1234" s="90">
        <f t="shared" si="39"/>
        <v>0</v>
      </c>
      <c r="H1234" s="25">
        <v>0</v>
      </c>
      <c r="I1234" s="80"/>
      <c r="J1234" s="80"/>
      <c r="K1234" s="80"/>
      <c r="L1234" s="80"/>
      <c r="M1234" s="80"/>
      <c r="N1234" s="80"/>
      <c r="O1234" s="80"/>
      <c r="P1234" s="80"/>
      <c r="Q1234" s="80"/>
      <c r="R1234" s="80"/>
      <c r="S1234" s="80"/>
      <c r="T1234" s="80"/>
    </row>
    <row r="1235" ht="15.75" customHeight="1" spans="1:20">
      <c r="A1235" s="87">
        <v>22499</v>
      </c>
      <c r="B1235" s="88" t="s">
        <v>1002</v>
      </c>
      <c r="C1235" s="40"/>
      <c r="D1235" s="40"/>
      <c r="E1235" s="25"/>
      <c r="F1235" s="90">
        <f t="shared" si="38"/>
        <v>0</v>
      </c>
      <c r="G1235" s="90">
        <f t="shared" si="39"/>
        <v>0</v>
      </c>
      <c r="H1235" s="25"/>
      <c r="I1235" s="80"/>
      <c r="J1235" s="80"/>
      <c r="K1235" s="80"/>
      <c r="L1235" s="80"/>
      <c r="M1235" s="80"/>
      <c r="N1235" s="80"/>
      <c r="O1235" s="80"/>
      <c r="P1235" s="80"/>
      <c r="Q1235" s="80"/>
      <c r="R1235" s="80"/>
      <c r="S1235" s="80"/>
      <c r="T1235" s="80"/>
    </row>
    <row r="1236" ht="15.75" customHeight="1" spans="1:20">
      <c r="A1236" s="87">
        <v>227</v>
      </c>
      <c r="B1236" s="88" t="s">
        <v>1003</v>
      </c>
      <c r="C1236" s="40">
        <v>5000</v>
      </c>
      <c r="D1236" s="40"/>
      <c r="E1236" s="25">
        <v>8000</v>
      </c>
      <c r="F1236" s="90">
        <f t="shared" si="38"/>
        <v>1.6</v>
      </c>
      <c r="G1236" s="90">
        <f t="shared" si="39"/>
        <v>0</v>
      </c>
      <c r="H1236" s="25">
        <v>8000</v>
      </c>
      <c r="I1236" s="80"/>
      <c r="J1236" s="80"/>
      <c r="K1236" s="80"/>
      <c r="L1236" s="80"/>
      <c r="M1236" s="80"/>
      <c r="N1236" s="80"/>
      <c r="O1236" s="80"/>
      <c r="P1236" s="80"/>
      <c r="Q1236" s="80"/>
      <c r="R1236" s="80"/>
      <c r="S1236" s="80"/>
      <c r="T1236" s="80"/>
    </row>
    <row r="1237" ht="15.75" customHeight="1" spans="1:20">
      <c r="A1237" s="87">
        <v>229</v>
      </c>
      <c r="B1237" s="88" t="s">
        <v>1004</v>
      </c>
      <c r="C1237" s="36">
        <f>SUM(C1238,C1239)</f>
        <v>14500</v>
      </c>
      <c r="D1237" s="36">
        <f>SUM(D1238,D1239)</f>
        <v>142</v>
      </c>
      <c r="E1237" s="36">
        <f>SUM(E1238,E1239)</f>
        <v>2000</v>
      </c>
      <c r="F1237" s="90">
        <f t="shared" si="38"/>
        <v>0.137931034482759</v>
      </c>
      <c r="G1237" s="90">
        <f t="shared" si="39"/>
        <v>14.0845070422535</v>
      </c>
      <c r="H1237" s="24">
        <f>SUM(H1238,H1239)</f>
        <v>2000</v>
      </c>
      <c r="I1237" s="80"/>
      <c r="J1237" s="80"/>
      <c r="K1237" s="80"/>
      <c r="L1237" s="80"/>
      <c r="M1237" s="80"/>
      <c r="N1237" s="80"/>
      <c r="O1237" s="80"/>
      <c r="P1237" s="80"/>
      <c r="Q1237" s="80"/>
      <c r="R1237" s="80"/>
      <c r="S1237" s="80"/>
      <c r="T1237" s="80"/>
    </row>
    <row r="1238" ht="15.75" customHeight="1" spans="1:20">
      <c r="A1238" s="87">
        <v>22902</v>
      </c>
      <c r="B1238" s="88" t="s">
        <v>1005</v>
      </c>
      <c r="C1238" s="40"/>
      <c r="D1238" s="40"/>
      <c r="E1238" s="40">
        <v>2000</v>
      </c>
      <c r="F1238" s="90">
        <f t="shared" si="38"/>
        <v>0</v>
      </c>
      <c r="G1238" s="90">
        <f t="shared" si="39"/>
        <v>0</v>
      </c>
      <c r="H1238" s="25">
        <v>2000</v>
      </c>
      <c r="I1238" s="80"/>
      <c r="J1238" s="80"/>
      <c r="K1238" s="80"/>
      <c r="L1238" s="80"/>
      <c r="M1238" s="80"/>
      <c r="N1238" s="80"/>
      <c r="O1238" s="80"/>
      <c r="P1238" s="80"/>
      <c r="Q1238" s="80"/>
      <c r="R1238" s="80"/>
      <c r="S1238" s="80"/>
      <c r="T1238" s="80"/>
    </row>
    <row r="1239" ht="15.75" customHeight="1" spans="1:20">
      <c r="A1239" s="87">
        <v>22999</v>
      </c>
      <c r="B1239" s="88" t="s">
        <v>871</v>
      </c>
      <c r="C1239" s="40">
        <v>14500</v>
      </c>
      <c r="D1239" s="40">
        <v>142</v>
      </c>
      <c r="E1239" s="40">
        <v>0</v>
      </c>
      <c r="F1239" s="90">
        <f t="shared" si="38"/>
        <v>0</v>
      </c>
      <c r="G1239" s="90">
        <f t="shared" si="39"/>
        <v>0</v>
      </c>
      <c r="H1239" s="25">
        <v>0</v>
      </c>
      <c r="I1239" s="80"/>
      <c r="J1239" s="80"/>
      <c r="K1239" s="80"/>
      <c r="L1239" s="80"/>
      <c r="M1239" s="80"/>
      <c r="N1239" s="80"/>
      <c r="O1239" s="80"/>
      <c r="P1239" s="80"/>
      <c r="Q1239" s="80"/>
      <c r="R1239" s="80"/>
      <c r="S1239" s="80"/>
      <c r="T1239" s="80"/>
    </row>
    <row r="1240" ht="15.75" customHeight="1" spans="1:20">
      <c r="A1240" s="87">
        <v>232</v>
      </c>
      <c r="B1240" s="88" t="s">
        <v>1006</v>
      </c>
      <c r="C1240" s="36">
        <f>SUM(C1241)</f>
        <v>39384</v>
      </c>
      <c r="D1240" s="36">
        <f>SUM(D1241)</f>
        <v>40948</v>
      </c>
      <c r="E1240" s="36">
        <f>SUM(E1241)</f>
        <v>32749</v>
      </c>
      <c r="F1240" s="90">
        <f t="shared" si="38"/>
        <v>0.831530570790169</v>
      </c>
      <c r="G1240" s="90">
        <f t="shared" si="39"/>
        <v>0.799770440558757</v>
      </c>
      <c r="H1240" s="24">
        <f>SUM(H1241)</f>
        <v>32749</v>
      </c>
      <c r="I1240" s="80"/>
      <c r="J1240" s="80"/>
      <c r="K1240" s="80"/>
      <c r="L1240" s="80"/>
      <c r="M1240" s="80"/>
      <c r="N1240" s="80"/>
      <c r="O1240" s="80"/>
      <c r="P1240" s="80"/>
      <c r="Q1240" s="80"/>
      <c r="R1240" s="80"/>
      <c r="S1240" s="80"/>
      <c r="T1240" s="80"/>
    </row>
    <row r="1241" ht="15.75" customHeight="1" spans="1:20">
      <c r="A1241" s="87">
        <v>23203</v>
      </c>
      <c r="B1241" s="88" t="s">
        <v>1007</v>
      </c>
      <c r="C1241" s="36">
        <f>SUM(C1242,C1243,C1244,C1245)</f>
        <v>39384</v>
      </c>
      <c r="D1241" s="36">
        <f>SUM(D1242,D1243,D1244,D1245)</f>
        <v>40948</v>
      </c>
      <c r="E1241" s="36">
        <f>SUM(E1242,E1243,E1244,E1245)</f>
        <v>32749</v>
      </c>
      <c r="F1241" s="90">
        <f t="shared" si="38"/>
        <v>0.831530570790169</v>
      </c>
      <c r="G1241" s="90">
        <f t="shared" si="39"/>
        <v>0.799770440558757</v>
      </c>
      <c r="H1241" s="24">
        <f>SUM(H1242,H1243,H1244,H1245)</f>
        <v>32749</v>
      </c>
      <c r="I1241" s="80"/>
      <c r="J1241" s="80"/>
      <c r="K1241" s="80"/>
      <c r="L1241" s="80"/>
      <c r="M1241" s="80"/>
      <c r="N1241" s="80"/>
      <c r="O1241" s="80"/>
      <c r="P1241" s="80"/>
      <c r="Q1241" s="80"/>
      <c r="R1241" s="80"/>
      <c r="S1241" s="80"/>
      <c r="T1241" s="80"/>
    </row>
    <row r="1242" ht="15.75" customHeight="1" spans="1:20">
      <c r="A1242" s="87">
        <v>2320301</v>
      </c>
      <c r="B1242" s="88" t="s">
        <v>1008</v>
      </c>
      <c r="C1242" s="40">
        <v>31794</v>
      </c>
      <c r="D1242" s="40">
        <v>40872</v>
      </c>
      <c r="E1242" s="40">
        <v>32749</v>
      </c>
      <c r="F1242" s="90">
        <f t="shared" si="38"/>
        <v>1.03003711392087</v>
      </c>
      <c r="G1242" s="90">
        <f t="shared" si="39"/>
        <v>0.801257584654531</v>
      </c>
      <c r="H1242" s="25">
        <v>32749</v>
      </c>
      <c r="I1242" s="80"/>
      <c r="J1242" s="80"/>
      <c r="K1242" s="80"/>
      <c r="L1242" s="80"/>
      <c r="M1242" s="80"/>
      <c r="N1242" s="80"/>
      <c r="O1242" s="80"/>
      <c r="P1242" s="80"/>
      <c r="Q1242" s="80"/>
      <c r="R1242" s="80"/>
      <c r="S1242" s="80"/>
      <c r="T1242" s="80"/>
    </row>
    <row r="1243" ht="15.75" customHeight="1" spans="1:20">
      <c r="A1243" s="87">
        <v>2320302</v>
      </c>
      <c r="B1243" s="88" t="s">
        <v>1009</v>
      </c>
      <c r="C1243" s="40"/>
      <c r="D1243" s="40"/>
      <c r="E1243" s="40"/>
      <c r="F1243" s="90">
        <f t="shared" si="38"/>
        <v>0</v>
      </c>
      <c r="G1243" s="90">
        <f t="shared" si="39"/>
        <v>0</v>
      </c>
      <c r="H1243" s="25"/>
      <c r="I1243" s="80"/>
      <c r="J1243" s="80"/>
      <c r="K1243" s="80"/>
      <c r="L1243" s="80"/>
      <c r="M1243" s="80"/>
      <c r="N1243" s="80"/>
      <c r="O1243" s="80"/>
      <c r="P1243" s="80"/>
      <c r="Q1243" s="80"/>
      <c r="R1243" s="80"/>
      <c r="S1243" s="80"/>
      <c r="T1243" s="80"/>
    </row>
    <row r="1244" ht="15.75" customHeight="1" spans="1:20">
      <c r="A1244" s="87">
        <v>2320303</v>
      </c>
      <c r="B1244" s="88" t="s">
        <v>1010</v>
      </c>
      <c r="C1244" s="40"/>
      <c r="D1244" s="40">
        <v>76</v>
      </c>
      <c r="E1244" s="40">
        <v>0</v>
      </c>
      <c r="F1244" s="90">
        <f t="shared" si="38"/>
        <v>0</v>
      </c>
      <c r="G1244" s="90">
        <f t="shared" si="39"/>
        <v>0</v>
      </c>
      <c r="H1244" s="25">
        <v>0</v>
      </c>
      <c r="I1244" s="80"/>
      <c r="J1244" s="80"/>
      <c r="K1244" s="80"/>
      <c r="L1244" s="80"/>
      <c r="M1244" s="80"/>
      <c r="N1244" s="80"/>
      <c r="O1244" s="80"/>
      <c r="P1244" s="80"/>
      <c r="Q1244" s="80"/>
      <c r="R1244" s="80"/>
      <c r="S1244" s="80"/>
      <c r="T1244" s="80"/>
    </row>
    <row r="1245" ht="15.75" customHeight="1" spans="1:20">
      <c r="A1245" s="87">
        <v>2320399</v>
      </c>
      <c r="B1245" s="88" t="s">
        <v>1011</v>
      </c>
      <c r="C1245" s="40">
        <v>7590</v>
      </c>
      <c r="D1245" s="40">
        <v>0</v>
      </c>
      <c r="E1245" s="40">
        <v>0</v>
      </c>
      <c r="F1245" s="90">
        <f t="shared" si="38"/>
        <v>0</v>
      </c>
      <c r="G1245" s="90">
        <f t="shared" si="39"/>
        <v>0</v>
      </c>
      <c r="H1245" s="25">
        <v>0</v>
      </c>
      <c r="I1245" s="80"/>
      <c r="J1245" s="80"/>
      <c r="K1245" s="80"/>
      <c r="L1245" s="80"/>
      <c r="M1245" s="80"/>
      <c r="N1245" s="80"/>
      <c r="O1245" s="80"/>
      <c r="P1245" s="80"/>
      <c r="Q1245" s="80"/>
      <c r="R1245" s="80"/>
      <c r="S1245" s="80"/>
      <c r="T1245" s="80"/>
    </row>
    <row r="1246" ht="15.75" customHeight="1" spans="1:20">
      <c r="A1246" s="87">
        <v>233</v>
      </c>
      <c r="B1246" s="88" t="s">
        <v>1012</v>
      </c>
      <c r="C1246" s="36">
        <f>SUM(C1247)</f>
        <v>0</v>
      </c>
      <c r="D1246" s="36">
        <f>SUM(D1247)</f>
        <v>176</v>
      </c>
      <c r="E1246" s="36">
        <f>SUM(E1247)</f>
        <v>0</v>
      </c>
      <c r="F1246" s="90">
        <f t="shared" si="38"/>
        <v>0</v>
      </c>
      <c r="G1246" s="90">
        <f t="shared" si="39"/>
        <v>0</v>
      </c>
      <c r="H1246" s="24">
        <f>SUM(H1247)</f>
        <v>0</v>
      </c>
      <c r="I1246" s="80"/>
      <c r="J1246" s="80"/>
      <c r="K1246" s="80"/>
      <c r="L1246" s="80"/>
      <c r="M1246" s="80"/>
      <c r="N1246" s="80"/>
      <c r="O1246" s="80"/>
      <c r="P1246" s="80"/>
      <c r="Q1246" s="80"/>
      <c r="R1246" s="80"/>
      <c r="S1246" s="80"/>
      <c r="T1246" s="80"/>
    </row>
    <row r="1247" ht="15.75" customHeight="1" spans="1:20">
      <c r="A1247" s="87">
        <v>23303</v>
      </c>
      <c r="B1247" s="88" t="s">
        <v>1013</v>
      </c>
      <c r="C1247" s="40"/>
      <c r="D1247" s="40">
        <v>176</v>
      </c>
      <c r="E1247" s="40">
        <v>0</v>
      </c>
      <c r="F1247" s="90">
        <f t="shared" si="38"/>
        <v>0</v>
      </c>
      <c r="G1247" s="90">
        <f t="shared" si="39"/>
        <v>0</v>
      </c>
      <c r="H1247" s="25">
        <v>0</v>
      </c>
      <c r="I1247" s="80"/>
      <c r="J1247" s="80"/>
      <c r="K1247" s="80"/>
      <c r="L1247" s="80"/>
      <c r="M1247" s="80"/>
      <c r="N1247" s="80"/>
      <c r="O1247" s="80"/>
      <c r="P1247" s="80"/>
      <c r="Q1247" s="80"/>
      <c r="R1247" s="80"/>
      <c r="S1247" s="80"/>
      <c r="T1247" s="80"/>
    </row>
    <row r="1248" ht="14.25" customHeight="1" spans="1:20">
      <c r="A1248" s="91"/>
      <c r="B1248" s="91"/>
      <c r="C1248" s="92"/>
      <c r="D1248" s="92"/>
      <c r="E1248" s="92"/>
      <c r="F1248" s="90"/>
      <c r="G1248" s="90"/>
      <c r="H1248" s="93"/>
      <c r="I1248" s="80"/>
      <c r="J1248" s="80"/>
      <c r="K1248" s="80"/>
      <c r="L1248" s="80"/>
      <c r="M1248" s="80"/>
      <c r="N1248" s="80"/>
      <c r="O1248" s="80"/>
      <c r="P1248" s="80"/>
      <c r="Q1248" s="80"/>
      <c r="R1248" s="80"/>
      <c r="S1248" s="80"/>
      <c r="T1248" s="80"/>
    </row>
    <row r="1249" ht="14.25" customHeight="1" spans="1:20">
      <c r="A1249" s="91"/>
      <c r="B1249" s="91"/>
      <c r="C1249" s="92"/>
      <c r="D1249" s="92"/>
      <c r="E1249" s="92"/>
      <c r="F1249" s="90"/>
      <c r="G1249" s="90"/>
      <c r="H1249" s="93"/>
      <c r="I1249" s="80"/>
      <c r="J1249" s="80"/>
      <c r="K1249" s="80"/>
      <c r="L1249" s="80"/>
      <c r="M1249" s="80"/>
      <c r="N1249" s="80"/>
      <c r="O1249" s="80"/>
      <c r="P1249" s="80"/>
      <c r="Q1249" s="80"/>
      <c r="R1249" s="80"/>
      <c r="S1249" s="80"/>
      <c r="T1249" s="80"/>
    </row>
    <row r="1250" ht="15.75" customHeight="1" spans="1:20">
      <c r="A1250" s="91"/>
      <c r="B1250" s="88" t="s">
        <v>1014</v>
      </c>
      <c r="C1250" s="94">
        <f>SUM(C6,C235,C239,C249,C339,C390,C446,C503,C629,C700,C772,C791,C898,C956,C1020,C1040,C1070,C1080,C1124,C1144,C1188,C1236,C1237,C1240,C1246)</f>
        <v>388838</v>
      </c>
      <c r="D1250" s="94">
        <f>SUM(D6,D235,D239,D249,D339,D390,D446,D503,D629,D700,D772,D791,D898,D956,D1020,D1040,D1070,D1080,D1124,D1144,D1188,D1236,D1237,D1240,D1246)</f>
        <v>462705</v>
      </c>
      <c r="E1250" s="94">
        <f>SUM(E6,E235,E239,E249,E339,E390,E446,E503,E629,E700,E772,E791,E898,E956,E1020,E1040,E1070,E1080,E1124,E1144,E1188,E1236,E1237,E1240,E1246)</f>
        <v>389732</v>
      </c>
      <c r="F1250" s="90">
        <f>IFERROR(E1250/C1250,0)</f>
        <v>1.0022991580041</v>
      </c>
      <c r="G1250" s="90">
        <f>IFERROR(E1250/D1250,0)</f>
        <v>0.842290444235528</v>
      </c>
      <c r="H1250" s="95">
        <f>SUM(H6,H235,H239,H249,H339,H390,H446,H503,H629,H700,H772,H791,H898,H956,H1020,H1040,H1070,H1080,H1124,H1144,H1188,H1236,H1237,H1240,H1246)</f>
        <v>389732</v>
      </c>
      <c r="I1250" s="80"/>
      <c r="J1250" s="80"/>
      <c r="K1250" s="80"/>
      <c r="L1250" s="80"/>
      <c r="M1250" s="80"/>
      <c r="N1250" s="80"/>
      <c r="O1250" s="80"/>
      <c r="P1250" s="80"/>
      <c r="Q1250" s="80"/>
      <c r="R1250" s="80"/>
      <c r="S1250" s="80"/>
      <c r="T1250" s="80"/>
    </row>
  </sheetData>
  <sheetProtection sheet="1" objects="1"/>
  <mergeCells count="9">
    <mergeCell ref="A1:G1"/>
    <mergeCell ref="A2:G2"/>
    <mergeCell ref="A3:G3"/>
    <mergeCell ref="A4:B4"/>
    <mergeCell ref="E4:G4"/>
    <mergeCell ref="C4:C5"/>
    <mergeCell ref="D4:D5"/>
    <mergeCell ref="H4:H5"/>
    <mergeCell ref="I4:I5"/>
  </mergeCells>
  <pageMargins left="0.75" right="0.75" top="1" bottom="1" header="0.5" footer="0.5"/>
  <pageSetup paperSize="9" orientation="portrait" useFirstPageNumber="1"/>
  <headerFooter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5"/>
  <sheetViews>
    <sheetView tabSelected="1" zoomScale="85" zoomScaleNormal="85" topLeftCell="A4" workbookViewId="0">
      <pane xSplit="1" ySplit="3" topLeftCell="C67" activePane="bottomRight" state="frozen"/>
      <selection/>
      <selection pane="topRight"/>
      <selection pane="bottomLeft"/>
      <selection pane="bottomRight" activeCell="D86" sqref="D86"/>
    </sheetView>
  </sheetViews>
  <sheetFormatPr defaultColWidth="8" defaultRowHeight="15" customHeight="1"/>
  <cols>
    <col min="1" max="1" width="47.875" customWidth="1"/>
    <col min="2" max="2" width="11.9083333333333" customWidth="1"/>
    <col min="3" max="3" width="13.9666666666667" customWidth="1"/>
    <col min="4" max="4" width="11.6083333333333" customWidth="1"/>
    <col min="5" max="5" width="11.4666666666667" customWidth="1"/>
    <col min="6" max="6" width="12.7916666666667" customWidth="1"/>
    <col min="7" max="8" width="13.2333333333333" customWidth="1"/>
    <col min="9" max="9" width="20.25" customWidth="1"/>
    <col min="10" max="10" width="13.9666666666667" customWidth="1"/>
    <col min="11" max="11" width="11.7583333333333" customWidth="1"/>
    <col min="12" max="12" width="12.2" customWidth="1"/>
    <col min="13" max="13" width="41.75" customWidth="1"/>
  </cols>
  <sheetData>
    <row r="1" customHeight="1" spans="1:20">
      <c r="A1" s="42" t="s">
        <v>1015</v>
      </c>
      <c r="B1" s="42"/>
      <c r="C1" s="68"/>
      <c r="D1" s="42"/>
      <c r="E1" s="69"/>
      <c r="F1" s="69"/>
      <c r="G1" s="69"/>
      <c r="H1" s="45"/>
      <c r="I1" s="45"/>
      <c r="J1" s="45"/>
      <c r="K1" s="45"/>
      <c r="L1" s="69"/>
      <c r="M1" s="42"/>
      <c r="N1" s="42"/>
      <c r="O1" s="68"/>
      <c r="P1" s="42"/>
      <c r="Q1" s="69"/>
      <c r="R1" s="69"/>
      <c r="S1" s="69"/>
      <c r="T1" s="45"/>
    </row>
    <row r="2" ht="30" customHeight="1" spans="1:12">
      <c r="A2" s="44" t="s">
        <v>1016</v>
      </c>
      <c r="B2" s="44"/>
      <c r="C2" s="70"/>
      <c r="D2" s="44"/>
      <c r="E2" s="44"/>
      <c r="F2" s="44"/>
      <c r="G2" s="44"/>
      <c r="H2" s="70"/>
      <c r="I2" s="70"/>
      <c r="J2" s="70"/>
      <c r="K2" s="70"/>
      <c r="L2" s="44"/>
    </row>
    <row r="3" customHeight="1" spans="1:12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customHeight="1" spans="1:12">
      <c r="A4" s="7" t="s">
        <v>1017</v>
      </c>
      <c r="B4" s="7"/>
      <c r="C4" s="71"/>
      <c r="D4" s="7"/>
      <c r="E4" s="7"/>
      <c r="F4" s="7"/>
      <c r="G4" s="7" t="s">
        <v>1018</v>
      </c>
      <c r="H4" s="71"/>
      <c r="I4" s="71"/>
      <c r="J4" s="71"/>
      <c r="K4" s="71"/>
      <c r="L4" s="7"/>
    </row>
    <row r="5" customHeight="1" spans="1:12">
      <c r="A5" s="7" t="s">
        <v>4</v>
      </c>
      <c r="B5" s="7" t="s">
        <v>5</v>
      </c>
      <c r="C5" s="7" t="s">
        <v>6</v>
      </c>
      <c r="D5" s="7" t="s">
        <v>7</v>
      </c>
      <c r="E5" s="7"/>
      <c r="F5" s="7"/>
      <c r="G5" s="7" t="s">
        <v>4</v>
      </c>
      <c r="H5" s="7" t="s">
        <v>5</v>
      </c>
      <c r="I5" s="7" t="s">
        <v>6</v>
      </c>
      <c r="J5" s="7" t="s">
        <v>7</v>
      </c>
      <c r="K5" s="7"/>
      <c r="L5" s="7"/>
    </row>
    <row r="6" customHeight="1" spans="1:12">
      <c r="A6" s="7"/>
      <c r="B6" s="7"/>
      <c r="C6" s="7"/>
      <c r="D6" s="7" t="s">
        <v>10</v>
      </c>
      <c r="E6" s="7" t="s">
        <v>11</v>
      </c>
      <c r="F6" s="7" t="s">
        <v>12</v>
      </c>
      <c r="G6" s="7"/>
      <c r="H6" s="7"/>
      <c r="I6" s="7"/>
      <c r="J6" s="7" t="s">
        <v>10</v>
      </c>
      <c r="K6" s="7" t="s">
        <v>11</v>
      </c>
      <c r="L6" s="7" t="s">
        <v>12</v>
      </c>
    </row>
    <row r="7" customHeight="1" spans="1:12">
      <c r="A7" s="8" t="s">
        <v>1019</v>
      </c>
      <c r="B7" s="9">
        <v>100000</v>
      </c>
      <c r="C7" s="9">
        <v>181396</v>
      </c>
      <c r="D7" s="9">
        <v>115922</v>
      </c>
      <c r="E7" s="10">
        <f t="shared" ref="E7:E70" si="0">IFERROR(D7/B7,0)</f>
        <v>1.15922</v>
      </c>
      <c r="F7" s="72">
        <f t="shared" ref="F7:F70" si="1">IFERROR(D7/C7,0)</f>
        <v>0.639054885444001</v>
      </c>
      <c r="G7" s="8" t="s">
        <v>1020</v>
      </c>
      <c r="H7" s="9">
        <v>388838</v>
      </c>
      <c r="I7" s="9">
        <v>462705</v>
      </c>
      <c r="J7" s="9">
        <v>389732</v>
      </c>
      <c r="K7" s="10">
        <f t="shared" ref="K7:K70" si="2">IFERROR(J7/H7,0)</f>
        <v>1.0022991580041</v>
      </c>
      <c r="L7" s="10">
        <f t="shared" ref="L7:L70" si="3">IFERROR(J7/I7,0)</f>
        <v>0.842290444235528</v>
      </c>
    </row>
    <row r="8" customHeight="1" spans="1:18">
      <c r="A8" s="48" t="s">
        <v>1021</v>
      </c>
      <c r="B8" s="11">
        <f>SUM(B9,B78,B82,B83,B88,B89,B90,B91,B92,B93)</f>
        <v>560457</v>
      </c>
      <c r="C8" s="11">
        <f>SUM(C9,C78,C82,C83,C88,C89,C90,C91,C92,C93)</f>
        <v>630797</v>
      </c>
      <c r="D8" s="11">
        <f>SUM(D9,D78,D82,D83,D88,D89,D90,D91,D92,D93)</f>
        <v>322345</v>
      </c>
      <c r="E8" s="10">
        <f t="shared" si="0"/>
        <v>0.575146710630789</v>
      </c>
      <c r="F8" s="72">
        <f t="shared" si="1"/>
        <v>0.511012259094447</v>
      </c>
      <c r="G8" s="48" t="s">
        <v>1022</v>
      </c>
      <c r="H8" s="11">
        <f>SUM(H9,H78,H84,H85,H86,H87,H88,H89,H90,H91,H92,H93)</f>
        <v>271619</v>
      </c>
      <c r="I8" s="11">
        <f>SUM(I9,I78,I84,I85,I86,I87,I88,I89,I90,I91,I92,I93)</f>
        <v>349488</v>
      </c>
      <c r="J8" s="11">
        <f>SUM(J9,J78,J84,J85,J86,J87,J88,J89,J90,J91,J92,J93)</f>
        <v>48535</v>
      </c>
      <c r="K8" s="10">
        <f t="shared" si="2"/>
        <v>0.178687794300104</v>
      </c>
      <c r="L8" s="10">
        <f t="shared" si="3"/>
        <v>0.138874582246028</v>
      </c>
      <c r="M8" s="51"/>
      <c r="N8" s="51"/>
      <c r="O8" s="51"/>
      <c r="P8" s="51"/>
      <c r="Q8" s="51"/>
      <c r="R8" s="51"/>
    </row>
    <row r="9" customHeight="1" spans="1:18">
      <c r="A9" s="8" t="s">
        <v>1023</v>
      </c>
      <c r="B9" s="11">
        <f>SUM(B10,B17,B53)</f>
        <v>162230</v>
      </c>
      <c r="C9" s="11">
        <f>SUM(C10,C17,C53)</f>
        <v>319145</v>
      </c>
      <c r="D9" s="11">
        <f>SUM(D10,D17,D53)</f>
        <v>141890</v>
      </c>
      <c r="E9" s="10">
        <f t="shared" si="0"/>
        <v>0.87462244960858</v>
      </c>
      <c r="F9" s="72">
        <f t="shared" si="1"/>
        <v>0.444594149994517</v>
      </c>
      <c r="G9" s="8" t="s">
        <v>1024</v>
      </c>
      <c r="H9" s="11">
        <f>SUM(H10,H17,H53)</f>
        <v>0</v>
      </c>
      <c r="I9" s="11">
        <f>SUM(I10,I17,I53)</f>
        <v>0</v>
      </c>
      <c r="J9" s="11">
        <f>SUM(J10,J17,J53)</f>
        <v>0</v>
      </c>
      <c r="K9" s="10">
        <f t="shared" si="2"/>
        <v>0</v>
      </c>
      <c r="L9" s="10">
        <f t="shared" si="3"/>
        <v>0</v>
      </c>
      <c r="M9" s="51"/>
      <c r="N9" s="51"/>
      <c r="O9" s="51"/>
      <c r="P9" s="51"/>
      <c r="Q9" s="51"/>
      <c r="R9" s="51"/>
    </row>
    <row r="10" customHeight="1" spans="1:18">
      <c r="A10" s="8" t="s">
        <v>1025</v>
      </c>
      <c r="B10" s="11">
        <f>SUM(B11:B16)</f>
        <v>7570</v>
      </c>
      <c r="C10" s="11">
        <f>SUM(C11:C16)</f>
        <v>7570</v>
      </c>
      <c r="D10" s="11">
        <f>SUM(D11:D16)</f>
        <v>7570</v>
      </c>
      <c r="E10" s="10">
        <f t="shared" si="0"/>
        <v>1</v>
      </c>
      <c r="F10" s="72">
        <f t="shared" si="1"/>
        <v>1</v>
      </c>
      <c r="G10" s="8" t="s">
        <v>1026</v>
      </c>
      <c r="H10" s="9">
        <f>SUM(H11:H16)</f>
        <v>0</v>
      </c>
      <c r="I10" s="9">
        <f>SUM(I11:I16)</f>
        <v>0</v>
      </c>
      <c r="J10" s="9">
        <f>SUM(J11:J16)</f>
        <v>0</v>
      </c>
      <c r="K10" s="10">
        <f t="shared" si="2"/>
        <v>0</v>
      </c>
      <c r="L10" s="10">
        <f t="shared" si="3"/>
        <v>0</v>
      </c>
      <c r="M10" s="51"/>
      <c r="N10" s="51"/>
      <c r="O10" s="51"/>
      <c r="P10" s="51"/>
      <c r="Q10" s="51"/>
      <c r="R10" s="51"/>
    </row>
    <row r="11" customHeight="1" spans="1:18">
      <c r="A11" s="48" t="s">
        <v>1027</v>
      </c>
      <c r="B11" s="9">
        <v>1240</v>
      </c>
      <c r="C11" s="9">
        <v>1240</v>
      </c>
      <c r="D11" s="9">
        <v>1240</v>
      </c>
      <c r="E11" s="10">
        <f t="shared" si="0"/>
        <v>1</v>
      </c>
      <c r="F11" s="72">
        <f t="shared" si="1"/>
        <v>1</v>
      </c>
      <c r="G11" s="8" t="s">
        <v>1028</v>
      </c>
      <c r="H11" s="9"/>
      <c r="I11" s="9"/>
      <c r="J11" s="9"/>
      <c r="K11" s="10">
        <f t="shared" si="2"/>
        <v>0</v>
      </c>
      <c r="L11" s="10">
        <f t="shared" si="3"/>
        <v>0</v>
      </c>
      <c r="M11" s="51"/>
      <c r="N11" s="51"/>
      <c r="O11" s="51"/>
      <c r="P11" s="51"/>
      <c r="Q11" s="51"/>
      <c r="R11" s="51"/>
    </row>
    <row r="12" customHeight="1" spans="1:18">
      <c r="A12" s="48" t="s">
        <v>1029</v>
      </c>
      <c r="B12" s="9">
        <v>334</v>
      </c>
      <c r="C12" s="9">
        <v>334</v>
      </c>
      <c r="D12" s="9">
        <v>334</v>
      </c>
      <c r="E12" s="10">
        <f t="shared" si="0"/>
        <v>1</v>
      </c>
      <c r="F12" s="72">
        <f t="shared" si="1"/>
        <v>1</v>
      </c>
      <c r="G12" s="8" t="s">
        <v>1030</v>
      </c>
      <c r="H12" s="9"/>
      <c r="I12" s="9"/>
      <c r="J12" s="9"/>
      <c r="K12" s="10">
        <f t="shared" si="2"/>
        <v>0</v>
      </c>
      <c r="L12" s="10">
        <f t="shared" si="3"/>
        <v>0</v>
      </c>
      <c r="M12" s="51"/>
      <c r="N12" s="51"/>
      <c r="O12" s="51"/>
      <c r="P12" s="51"/>
      <c r="Q12" s="51"/>
      <c r="R12" s="51"/>
    </row>
    <row r="13" customHeight="1" spans="1:18">
      <c r="A13" s="48" t="s">
        <v>1031</v>
      </c>
      <c r="B13" s="9">
        <v>5448</v>
      </c>
      <c r="C13" s="9">
        <v>5448</v>
      </c>
      <c r="D13" s="9">
        <v>5448</v>
      </c>
      <c r="E13" s="10">
        <f t="shared" si="0"/>
        <v>1</v>
      </c>
      <c r="F13" s="72">
        <f t="shared" si="1"/>
        <v>1</v>
      </c>
      <c r="G13" s="8" t="s">
        <v>1032</v>
      </c>
      <c r="H13" s="9"/>
      <c r="I13" s="9"/>
      <c r="J13" s="9"/>
      <c r="K13" s="10">
        <f t="shared" si="2"/>
        <v>0</v>
      </c>
      <c r="L13" s="10">
        <f t="shared" si="3"/>
        <v>0</v>
      </c>
      <c r="M13" s="51"/>
      <c r="N13" s="51"/>
      <c r="O13" s="51"/>
      <c r="P13" s="51"/>
      <c r="Q13" s="51"/>
      <c r="R13" s="51"/>
    </row>
    <row r="14" customHeight="1" spans="1:18">
      <c r="A14" s="48" t="s">
        <v>1033</v>
      </c>
      <c r="B14" s="9">
        <v>253</v>
      </c>
      <c r="C14" s="9">
        <v>253</v>
      </c>
      <c r="D14" s="9">
        <v>253</v>
      </c>
      <c r="E14" s="10">
        <f t="shared" si="0"/>
        <v>1</v>
      </c>
      <c r="F14" s="72">
        <f t="shared" si="1"/>
        <v>1</v>
      </c>
      <c r="G14" s="8" t="s">
        <v>1034</v>
      </c>
      <c r="H14" s="9"/>
      <c r="I14" s="9"/>
      <c r="J14" s="9"/>
      <c r="K14" s="10">
        <f t="shared" si="2"/>
        <v>0</v>
      </c>
      <c r="L14" s="10">
        <f t="shared" si="3"/>
        <v>0</v>
      </c>
      <c r="M14" s="51"/>
      <c r="N14" s="51"/>
      <c r="O14" s="51"/>
      <c r="P14" s="51"/>
      <c r="Q14" s="51"/>
      <c r="R14" s="51"/>
    </row>
    <row r="15" customHeight="1" spans="1:18">
      <c r="A15" s="48" t="s">
        <v>1035</v>
      </c>
      <c r="B15" s="9">
        <v>295</v>
      </c>
      <c r="C15" s="9">
        <v>295</v>
      </c>
      <c r="D15" s="9">
        <v>295</v>
      </c>
      <c r="E15" s="10">
        <f t="shared" si="0"/>
        <v>1</v>
      </c>
      <c r="F15" s="72">
        <f t="shared" si="1"/>
        <v>1</v>
      </c>
      <c r="G15" s="8" t="s">
        <v>1036</v>
      </c>
      <c r="H15" s="9"/>
      <c r="I15" s="9"/>
      <c r="J15" s="9"/>
      <c r="K15" s="10">
        <f t="shared" si="2"/>
        <v>0</v>
      </c>
      <c r="L15" s="10">
        <f t="shared" si="3"/>
        <v>0</v>
      </c>
      <c r="M15" s="51"/>
      <c r="N15" s="51"/>
      <c r="O15" s="51"/>
      <c r="P15" s="51"/>
      <c r="Q15" s="51"/>
      <c r="R15" s="51"/>
    </row>
    <row r="16" customHeight="1" spans="1:18">
      <c r="A16" s="48" t="s">
        <v>1037</v>
      </c>
      <c r="B16" s="9"/>
      <c r="C16" s="9"/>
      <c r="D16" s="9"/>
      <c r="E16" s="10">
        <f t="shared" si="0"/>
        <v>0</v>
      </c>
      <c r="F16" s="72">
        <f t="shared" si="1"/>
        <v>0</v>
      </c>
      <c r="G16" s="8" t="s">
        <v>1038</v>
      </c>
      <c r="H16" s="9"/>
      <c r="I16" s="9"/>
      <c r="J16" s="9"/>
      <c r="K16" s="10">
        <f t="shared" si="2"/>
        <v>0</v>
      </c>
      <c r="L16" s="10">
        <f t="shared" si="3"/>
        <v>0</v>
      </c>
      <c r="M16" s="51"/>
      <c r="N16" s="51"/>
      <c r="O16" s="51"/>
      <c r="P16" s="51"/>
      <c r="Q16" s="51"/>
      <c r="R16" s="51"/>
    </row>
    <row r="17" customHeight="1" spans="1:18">
      <c r="A17" s="48" t="s">
        <v>1039</v>
      </c>
      <c r="B17" s="11">
        <f>SUM(B18:B52)</f>
        <v>152752</v>
      </c>
      <c r="C17" s="11">
        <f>SUM(C18:C52)</f>
        <v>277919</v>
      </c>
      <c r="D17" s="11">
        <f>SUM(D18:D52)</f>
        <v>134320</v>
      </c>
      <c r="E17" s="10">
        <f t="shared" si="0"/>
        <v>0.879333822143082</v>
      </c>
      <c r="F17" s="72">
        <f t="shared" si="1"/>
        <v>0.483306287083647</v>
      </c>
      <c r="G17" s="8" t="s">
        <v>1040</v>
      </c>
      <c r="H17" s="9">
        <f>SUM(H18:H52)</f>
        <v>0</v>
      </c>
      <c r="I17" s="9">
        <f>SUM(I18:I52)</f>
        <v>0</v>
      </c>
      <c r="J17" s="9">
        <f>SUM(J18:J52)</f>
        <v>0</v>
      </c>
      <c r="K17" s="10">
        <f t="shared" si="2"/>
        <v>0</v>
      </c>
      <c r="L17" s="10">
        <f t="shared" si="3"/>
        <v>0</v>
      </c>
      <c r="M17" s="51"/>
      <c r="N17" s="51"/>
      <c r="O17" s="51"/>
      <c r="P17" s="51"/>
      <c r="Q17" s="51"/>
      <c r="R17" s="51"/>
    </row>
    <row r="18" customHeight="1" spans="1:18">
      <c r="A18" s="48" t="s">
        <v>1041</v>
      </c>
      <c r="B18" s="9"/>
      <c r="C18" s="9"/>
      <c r="D18" s="9"/>
      <c r="E18" s="10">
        <f t="shared" si="0"/>
        <v>0</v>
      </c>
      <c r="F18" s="72">
        <f t="shared" si="1"/>
        <v>0</v>
      </c>
      <c r="G18" s="8" t="s">
        <v>1042</v>
      </c>
      <c r="H18" s="9"/>
      <c r="I18" s="9"/>
      <c r="J18" s="9"/>
      <c r="K18" s="10">
        <f t="shared" si="2"/>
        <v>0</v>
      </c>
      <c r="L18" s="10">
        <f t="shared" si="3"/>
        <v>0</v>
      </c>
      <c r="M18" s="51"/>
      <c r="N18" s="51"/>
      <c r="O18" s="51"/>
      <c r="P18" s="51"/>
      <c r="Q18" s="51"/>
      <c r="R18" s="51"/>
    </row>
    <row r="19" customHeight="1" spans="1:18">
      <c r="A19" s="48" t="s">
        <v>1043</v>
      </c>
      <c r="B19" s="9">
        <v>62614</v>
      </c>
      <c r="C19" s="9">
        <v>87108</v>
      </c>
      <c r="D19" s="9">
        <v>86209</v>
      </c>
      <c r="E19" s="10">
        <f t="shared" si="0"/>
        <v>1.37683265723321</v>
      </c>
      <c r="F19" s="72">
        <f t="shared" si="1"/>
        <v>0.989679478348717</v>
      </c>
      <c r="G19" s="8" t="s">
        <v>1044</v>
      </c>
      <c r="H19" s="9"/>
      <c r="I19" s="9"/>
      <c r="J19" s="9"/>
      <c r="K19" s="10">
        <f t="shared" si="2"/>
        <v>0</v>
      </c>
      <c r="L19" s="10">
        <f t="shared" si="3"/>
        <v>0</v>
      </c>
      <c r="M19" s="51"/>
      <c r="N19" s="51"/>
      <c r="O19" s="51"/>
      <c r="P19" s="51"/>
      <c r="Q19" s="51"/>
      <c r="R19" s="51"/>
    </row>
    <row r="20" customHeight="1" spans="1:18">
      <c r="A20" s="48" t="s">
        <v>1045</v>
      </c>
      <c r="B20" s="9">
        <v>15485</v>
      </c>
      <c r="C20" s="9">
        <v>20541</v>
      </c>
      <c r="D20" s="9">
        <v>20541</v>
      </c>
      <c r="E20" s="10">
        <f t="shared" si="0"/>
        <v>1.32650952534711</v>
      </c>
      <c r="F20" s="72">
        <f t="shared" si="1"/>
        <v>1</v>
      </c>
      <c r="G20" s="8" t="s">
        <v>1046</v>
      </c>
      <c r="H20" s="9"/>
      <c r="I20" s="9"/>
      <c r="J20" s="9"/>
      <c r="K20" s="10">
        <f t="shared" si="2"/>
        <v>0</v>
      </c>
      <c r="L20" s="10">
        <f t="shared" si="3"/>
        <v>0</v>
      </c>
      <c r="M20" s="51"/>
      <c r="N20" s="51"/>
      <c r="O20" s="51"/>
      <c r="P20" s="51"/>
      <c r="Q20" s="51"/>
      <c r="R20" s="51"/>
    </row>
    <row r="21" customHeight="1" spans="1:18">
      <c r="A21" s="48" t="s">
        <v>1047</v>
      </c>
      <c r="B21" s="9">
        <v>610</v>
      </c>
      <c r="C21" s="9">
        <v>20835</v>
      </c>
      <c r="D21" s="9">
        <v>610</v>
      </c>
      <c r="E21" s="10">
        <f t="shared" si="0"/>
        <v>1</v>
      </c>
      <c r="F21" s="72">
        <f t="shared" si="1"/>
        <v>0.029277657787377</v>
      </c>
      <c r="G21" s="8" t="s">
        <v>1048</v>
      </c>
      <c r="H21" s="9"/>
      <c r="I21" s="9"/>
      <c r="J21" s="9"/>
      <c r="K21" s="10">
        <f t="shared" si="2"/>
        <v>0</v>
      </c>
      <c r="L21" s="10">
        <f t="shared" si="3"/>
        <v>0</v>
      </c>
      <c r="M21" s="51"/>
      <c r="N21" s="51"/>
      <c r="O21" s="51"/>
      <c r="P21" s="51"/>
      <c r="Q21" s="51"/>
      <c r="R21" s="51"/>
    </row>
    <row r="22" customHeight="1" spans="1:18">
      <c r="A22" s="48" t="s">
        <v>1049</v>
      </c>
      <c r="B22" s="9"/>
      <c r="C22" s="9"/>
      <c r="D22" s="9"/>
      <c r="E22" s="10">
        <f t="shared" si="0"/>
        <v>0</v>
      </c>
      <c r="F22" s="72">
        <f t="shared" si="1"/>
        <v>0</v>
      </c>
      <c r="G22" s="8" t="s">
        <v>1050</v>
      </c>
      <c r="H22" s="9"/>
      <c r="I22" s="9"/>
      <c r="J22" s="9"/>
      <c r="K22" s="10">
        <f t="shared" si="2"/>
        <v>0</v>
      </c>
      <c r="L22" s="10">
        <f t="shared" si="3"/>
        <v>0</v>
      </c>
      <c r="M22" s="51"/>
      <c r="N22" s="51"/>
      <c r="O22" s="51"/>
      <c r="P22" s="51"/>
      <c r="Q22" s="51"/>
      <c r="R22" s="51"/>
    </row>
    <row r="23" customHeight="1" spans="1:18">
      <c r="A23" s="48" t="s">
        <v>1051</v>
      </c>
      <c r="B23" s="9">
        <v>4028</v>
      </c>
      <c r="C23" s="9">
        <v>4028</v>
      </c>
      <c r="D23" s="9">
        <v>4028</v>
      </c>
      <c r="E23" s="10">
        <f t="shared" si="0"/>
        <v>1</v>
      </c>
      <c r="F23" s="72">
        <f t="shared" si="1"/>
        <v>1</v>
      </c>
      <c r="G23" s="8" t="s">
        <v>1052</v>
      </c>
      <c r="H23" s="9"/>
      <c r="I23" s="9"/>
      <c r="J23" s="9"/>
      <c r="K23" s="10">
        <f t="shared" si="2"/>
        <v>0</v>
      </c>
      <c r="L23" s="10">
        <f t="shared" si="3"/>
        <v>0</v>
      </c>
      <c r="M23" s="51"/>
      <c r="N23" s="51"/>
      <c r="O23" s="51"/>
      <c r="P23" s="51"/>
      <c r="Q23" s="51"/>
      <c r="R23" s="51"/>
    </row>
    <row r="24" customHeight="1" spans="1:18">
      <c r="A24" s="48" t="s">
        <v>1053</v>
      </c>
      <c r="B24" s="9"/>
      <c r="C24" s="9"/>
      <c r="D24" s="9"/>
      <c r="E24" s="10">
        <f t="shared" si="0"/>
        <v>0</v>
      </c>
      <c r="F24" s="72">
        <f t="shared" si="1"/>
        <v>0</v>
      </c>
      <c r="G24" s="8" t="s">
        <v>1054</v>
      </c>
      <c r="H24" s="9"/>
      <c r="I24" s="9"/>
      <c r="J24" s="9"/>
      <c r="K24" s="10">
        <f t="shared" si="2"/>
        <v>0</v>
      </c>
      <c r="L24" s="10">
        <f t="shared" si="3"/>
        <v>0</v>
      </c>
      <c r="M24" s="51"/>
      <c r="N24" s="51"/>
      <c r="O24" s="51"/>
      <c r="P24" s="51"/>
      <c r="Q24" s="51"/>
      <c r="R24" s="51"/>
    </row>
    <row r="25" customHeight="1" spans="1:18">
      <c r="A25" s="48" t="s">
        <v>1055</v>
      </c>
      <c r="B25" s="9">
        <v>1429</v>
      </c>
      <c r="C25" s="9">
        <v>1579</v>
      </c>
      <c r="D25" s="9">
        <v>1579</v>
      </c>
      <c r="E25" s="10">
        <f t="shared" si="0"/>
        <v>1.10496850944717</v>
      </c>
      <c r="F25" s="72">
        <f t="shared" si="1"/>
        <v>1</v>
      </c>
      <c r="G25" s="8" t="s">
        <v>1056</v>
      </c>
      <c r="H25" s="9"/>
      <c r="I25" s="9"/>
      <c r="J25" s="9"/>
      <c r="K25" s="10">
        <f t="shared" si="2"/>
        <v>0</v>
      </c>
      <c r="L25" s="10">
        <f t="shared" si="3"/>
        <v>0</v>
      </c>
      <c r="M25" s="51"/>
      <c r="N25" s="51"/>
      <c r="O25" s="51"/>
      <c r="P25" s="51"/>
      <c r="Q25" s="51"/>
      <c r="R25" s="51"/>
    </row>
    <row r="26" customHeight="1" spans="1:18">
      <c r="A26" s="48" t="s">
        <v>1057</v>
      </c>
      <c r="B26" s="9">
        <v>21209</v>
      </c>
      <c r="C26" s="9">
        <v>21658</v>
      </c>
      <c r="D26" s="9">
        <v>21353</v>
      </c>
      <c r="E26" s="10">
        <f t="shared" si="0"/>
        <v>1.00678957046537</v>
      </c>
      <c r="F26" s="72">
        <f t="shared" si="1"/>
        <v>0.985917443900637</v>
      </c>
      <c r="G26" s="8" t="s">
        <v>1058</v>
      </c>
      <c r="H26" s="9"/>
      <c r="I26" s="9"/>
      <c r="J26" s="9"/>
      <c r="K26" s="10">
        <f t="shared" si="2"/>
        <v>0</v>
      </c>
      <c r="L26" s="10">
        <f t="shared" si="3"/>
        <v>0</v>
      </c>
      <c r="M26" s="51"/>
      <c r="N26" s="51"/>
      <c r="O26" s="51"/>
      <c r="P26" s="51"/>
      <c r="Q26" s="51"/>
      <c r="R26" s="51"/>
    </row>
    <row r="27" customHeight="1" spans="1:18">
      <c r="A27" s="48" t="s">
        <v>1059</v>
      </c>
      <c r="B27" s="9"/>
      <c r="C27" s="9"/>
      <c r="D27" s="9"/>
      <c r="E27" s="10">
        <f t="shared" si="0"/>
        <v>0</v>
      </c>
      <c r="F27" s="72">
        <f t="shared" si="1"/>
        <v>0</v>
      </c>
      <c r="G27" s="8" t="s">
        <v>1060</v>
      </c>
      <c r="H27" s="9"/>
      <c r="I27" s="9"/>
      <c r="J27" s="9"/>
      <c r="K27" s="10">
        <f t="shared" si="2"/>
        <v>0</v>
      </c>
      <c r="L27" s="10">
        <f t="shared" si="3"/>
        <v>0</v>
      </c>
      <c r="M27" s="51"/>
      <c r="N27" s="51"/>
      <c r="O27" s="51"/>
      <c r="P27" s="51"/>
      <c r="Q27" s="51"/>
      <c r="R27" s="51"/>
    </row>
    <row r="28" customHeight="1" spans="1:18">
      <c r="A28" s="48" t="s">
        <v>1061</v>
      </c>
      <c r="B28" s="9"/>
      <c r="C28" s="9"/>
      <c r="D28" s="9"/>
      <c r="E28" s="10">
        <f t="shared" si="0"/>
        <v>0</v>
      </c>
      <c r="F28" s="72">
        <f t="shared" si="1"/>
        <v>0</v>
      </c>
      <c r="G28" s="8" t="s">
        <v>1062</v>
      </c>
      <c r="H28" s="9"/>
      <c r="I28" s="9"/>
      <c r="J28" s="9"/>
      <c r="K28" s="10">
        <f t="shared" si="2"/>
        <v>0</v>
      </c>
      <c r="L28" s="10">
        <f t="shared" si="3"/>
        <v>0</v>
      </c>
      <c r="M28" s="51"/>
      <c r="N28" s="51"/>
      <c r="O28" s="51"/>
      <c r="P28" s="51"/>
      <c r="Q28" s="51"/>
      <c r="R28" s="51"/>
    </row>
    <row r="29" customHeight="1" spans="1:18">
      <c r="A29" s="48" t="s">
        <v>1063</v>
      </c>
      <c r="B29" s="9"/>
      <c r="C29" s="9"/>
      <c r="D29" s="9"/>
      <c r="E29" s="10">
        <f t="shared" si="0"/>
        <v>0</v>
      </c>
      <c r="F29" s="72">
        <f t="shared" si="1"/>
        <v>0</v>
      </c>
      <c r="G29" s="8" t="s">
        <v>1064</v>
      </c>
      <c r="H29" s="9"/>
      <c r="I29" s="9"/>
      <c r="J29" s="9"/>
      <c r="K29" s="10">
        <f t="shared" si="2"/>
        <v>0</v>
      </c>
      <c r="L29" s="10">
        <f t="shared" si="3"/>
        <v>0</v>
      </c>
      <c r="M29" s="51"/>
      <c r="N29" s="51"/>
      <c r="O29" s="51"/>
      <c r="P29" s="51"/>
      <c r="Q29" s="51"/>
      <c r="R29" s="51"/>
    </row>
    <row r="30" customHeight="1" spans="1:18">
      <c r="A30" s="48" t="s">
        <v>1065</v>
      </c>
      <c r="B30" s="9"/>
      <c r="C30" s="9">
        <v>6719</v>
      </c>
      <c r="D30" s="9"/>
      <c r="E30" s="10">
        <f t="shared" si="0"/>
        <v>0</v>
      </c>
      <c r="F30" s="72">
        <f t="shared" si="1"/>
        <v>0</v>
      </c>
      <c r="G30" s="8" t="s">
        <v>1066</v>
      </c>
      <c r="H30" s="9"/>
      <c r="I30" s="9"/>
      <c r="J30" s="9"/>
      <c r="K30" s="10">
        <f t="shared" si="2"/>
        <v>0</v>
      </c>
      <c r="L30" s="10">
        <f t="shared" si="3"/>
        <v>0</v>
      </c>
      <c r="M30" s="51"/>
      <c r="N30" s="51"/>
      <c r="O30" s="51"/>
      <c r="P30" s="51"/>
      <c r="Q30" s="51"/>
      <c r="R30" s="51"/>
    </row>
    <row r="31" customHeight="1" spans="1:18">
      <c r="A31" s="48" t="s">
        <v>1067</v>
      </c>
      <c r="B31" s="9"/>
      <c r="C31" s="9"/>
      <c r="D31" s="9"/>
      <c r="E31" s="10">
        <f t="shared" si="0"/>
        <v>0</v>
      </c>
      <c r="F31" s="72">
        <f t="shared" si="1"/>
        <v>0</v>
      </c>
      <c r="G31" s="8" t="s">
        <v>1068</v>
      </c>
      <c r="H31" s="9"/>
      <c r="I31" s="9"/>
      <c r="J31" s="9"/>
      <c r="K31" s="10">
        <f t="shared" si="2"/>
        <v>0</v>
      </c>
      <c r="L31" s="10">
        <f t="shared" si="3"/>
        <v>0</v>
      </c>
      <c r="M31" s="51"/>
      <c r="N31" s="51"/>
      <c r="O31" s="51"/>
      <c r="P31" s="51"/>
      <c r="Q31" s="51"/>
      <c r="R31" s="51"/>
    </row>
    <row r="32" customHeight="1" spans="1:18">
      <c r="A32" s="48" t="s">
        <v>1069</v>
      </c>
      <c r="B32" s="9"/>
      <c r="C32" s="9"/>
      <c r="D32" s="9"/>
      <c r="E32" s="10">
        <f t="shared" si="0"/>
        <v>0</v>
      </c>
      <c r="F32" s="72">
        <f t="shared" si="1"/>
        <v>0</v>
      </c>
      <c r="G32" s="8" t="s">
        <v>1070</v>
      </c>
      <c r="H32" s="9"/>
      <c r="I32" s="9"/>
      <c r="J32" s="9"/>
      <c r="K32" s="10">
        <f t="shared" si="2"/>
        <v>0</v>
      </c>
      <c r="L32" s="10">
        <f t="shared" si="3"/>
        <v>0</v>
      </c>
      <c r="M32" s="51"/>
      <c r="N32" s="51"/>
      <c r="O32" s="51"/>
      <c r="P32" s="51"/>
      <c r="Q32" s="51"/>
      <c r="R32" s="51"/>
    </row>
    <row r="33" customHeight="1" spans="1:18">
      <c r="A33" s="48" t="s">
        <v>1071</v>
      </c>
      <c r="B33" s="9"/>
      <c r="C33" s="9"/>
      <c r="D33" s="9"/>
      <c r="E33" s="10">
        <f t="shared" si="0"/>
        <v>0</v>
      </c>
      <c r="F33" s="72">
        <f t="shared" si="1"/>
        <v>0</v>
      </c>
      <c r="G33" s="8" t="s">
        <v>1072</v>
      </c>
      <c r="H33" s="9"/>
      <c r="I33" s="9"/>
      <c r="J33" s="9"/>
      <c r="K33" s="10">
        <f t="shared" si="2"/>
        <v>0</v>
      </c>
      <c r="L33" s="10">
        <f t="shared" si="3"/>
        <v>0</v>
      </c>
      <c r="M33" s="51"/>
      <c r="N33" s="51"/>
      <c r="O33" s="51"/>
      <c r="P33" s="51"/>
      <c r="Q33" s="51"/>
      <c r="R33" s="51"/>
    </row>
    <row r="34" customHeight="1" spans="1:18">
      <c r="A34" s="48" t="s">
        <v>1073</v>
      </c>
      <c r="B34" s="9">
        <v>1277</v>
      </c>
      <c r="C34" s="9">
        <v>1533</v>
      </c>
      <c r="D34" s="9"/>
      <c r="E34" s="10">
        <f t="shared" si="0"/>
        <v>0</v>
      </c>
      <c r="F34" s="72">
        <f t="shared" si="1"/>
        <v>0</v>
      </c>
      <c r="G34" s="8" t="s">
        <v>1074</v>
      </c>
      <c r="H34" s="9"/>
      <c r="I34" s="9"/>
      <c r="J34" s="9"/>
      <c r="K34" s="10">
        <f t="shared" si="2"/>
        <v>0</v>
      </c>
      <c r="L34" s="10">
        <f t="shared" si="3"/>
        <v>0</v>
      </c>
      <c r="M34" s="51"/>
      <c r="N34" s="51"/>
      <c r="O34" s="51"/>
      <c r="P34" s="51"/>
      <c r="Q34" s="51"/>
      <c r="R34" s="51"/>
    </row>
    <row r="35" customHeight="1" spans="1:18">
      <c r="A35" s="48" t="s">
        <v>1075</v>
      </c>
      <c r="B35" s="9">
        <v>2754</v>
      </c>
      <c r="C35" s="9">
        <v>7186</v>
      </c>
      <c r="D35" s="9"/>
      <c r="E35" s="10">
        <f t="shared" si="0"/>
        <v>0</v>
      </c>
      <c r="F35" s="72">
        <f t="shared" si="1"/>
        <v>0</v>
      </c>
      <c r="G35" s="8" t="s">
        <v>1076</v>
      </c>
      <c r="H35" s="9"/>
      <c r="I35" s="9"/>
      <c r="J35" s="9"/>
      <c r="K35" s="10">
        <f t="shared" si="2"/>
        <v>0</v>
      </c>
      <c r="L35" s="10">
        <f t="shared" si="3"/>
        <v>0</v>
      </c>
      <c r="M35" s="51"/>
      <c r="N35" s="51"/>
      <c r="O35" s="51"/>
      <c r="P35" s="51"/>
      <c r="Q35" s="51"/>
      <c r="R35" s="51"/>
    </row>
    <row r="36" customHeight="1" spans="1:18">
      <c r="A36" s="48" t="s">
        <v>1077</v>
      </c>
      <c r="B36" s="9"/>
      <c r="C36" s="9"/>
      <c r="D36" s="9"/>
      <c r="E36" s="10">
        <f t="shared" si="0"/>
        <v>0</v>
      </c>
      <c r="F36" s="72">
        <f t="shared" si="1"/>
        <v>0</v>
      </c>
      <c r="G36" s="8" t="s">
        <v>1078</v>
      </c>
      <c r="H36" s="9"/>
      <c r="I36" s="9"/>
      <c r="J36" s="9"/>
      <c r="K36" s="10">
        <f t="shared" si="2"/>
        <v>0</v>
      </c>
      <c r="L36" s="10">
        <f t="shared" si="3"/>
        <v>0</v>
      </c>
      <c r="M36" s="51"/>
      <c r="N36" s="51"/>
      <c r="O36" s="51"/>
      <c r="P36" s="51"/>
      <c r="Q36" s="51"/>
      <c r="R36" s="51"/>
    </row>
    <row r="37" customHeight="1" spans="1:18">
      <c r="A37" s="48" t="s">
        <v>1079</v>
      </c>
      <c r="B37" s="9">
        <v>46</v>
      </c>
      <c r="C37" s="9">
        <v>108</v>
      </c>
      <c r="D37" s="9"/>
      <c r="E37" s="10">
        <f t="shared" si="0"/>
        <v>0</v>
      </c>
      <c r="F37" s="72">
        <f t="shared" si="1"/>
        <v>0</v>
      </c>
      <c r="G37" s="8" t="s">
        <v>1080</v>
      </c>
      <c r="H37" s="9"/>
      <c r="I37" s="9"/>
      <c r="J37" s="9"/>
      <c r="K37" s="10">
        <f t="shared" si="2"/>
        <v>0</v>
      </c>
      <c r="L37" s="10">
        <f t="shared" si="3"/>
        <v>0</v>
      </c>
      <c r="M37" s="51"/>
      <c r="N37" s="51"/>
      <c r="O37" s="51"/>
      <c r="P37" s="51"/>
      <c r="Q37" s="51"/>
      <c r="R37" s="51"/>
    </row>
    <row r="38" customHeight="1" spans="1:18">
      <c r="A38" s="48" t="s">
        <v>1081</v>
      </c>
      <c r="B38" s="9">
        <v>27926</v>
      </c>
      <c r="C38" s="9">
        <v>42566</v>
      </c>
      <c r="D38" s="9"/>
      <c r="E38" s="10">
        <f t="shared" si="0"/>
        <v>0</v>
      </c>
      <c r="F38" s="72">
        <f t="shared" si="1"/>
        <v>0</v>
      </c>
      <c r="G38" s="8" t="s">
        <v>1082</v>
      </c>
      <c r="H38" s="9"/>
      <c r="I38" s="9"/>
      <c r="J38" s="9"/>
      <c r="K38" s="10">
        <f t="shared" si="2"/>
        <v>0</v>
      </c>
      <c r="L38" s="10">
        <f t="shared" si="3"/>
        <v>0</v>
      </c>
      <c r="M38" s="51"/>
      <c r="N38" s="51"/>
      <c r="O38" s="51"/>
      <c r="P38" s="51"/>
      <c r="Q38" s="51"/>
      <c r="R38" s="51"/>
    </row>
    <row r="39" customHeight="1" spans="1:18">
      <c r="A39" s="48" t="s">
        <v>1083</v>
      </c>
      <c r="B39" s="9">
        <v>3838</v>
      </c>
      <c r="C39" s="9">
        <v>9879</v>
      </c>
      <c r="D39" s="9"/>
      <c r="E39" s="10">
        <f t="shared" si="0"/>
        <v>0</v>
      </c>
      <c r="F39" s="72">
        <f t="shared" si="1"/>
        <v>0</v>
      </c>
      <c r="G39" s="8" t="s">
        <v>1084</v>
      </c>
      <c r="H39" s="9"/>
      <c r="I39" s="9"/>
      <c r="J39" s="9"/>
      <c r="K39" s="10">
        <f t="shared" si="2"/>
        <v>0</v>
      </c>
      <c r="L39" s="10">
        <f t="shared" si="3"/>
        <v>0</v>
      </c>
      <c r="M39" s="51"/>
      <c r="N39" s="51"/>
      <c r="O39" s="51"/>
      <c r="P39" s="51"/>
      <c r="Q39" s="51"/>
      <c r="R39" s="51"/>
    </row>
    <row r="40" customHeight="1" spans="1:18">
      <c r="A40" s="48" t="s">
        <v>1085</v>
      </c>
      <c r="B40" s="9">
        <v>11</v>
      </c>
      <c r="C40" s="9">
        <v>247</v>
      </c>
      <c r="D40" s="9"/>
      <c r="E40" s="10">
        <f t="shared" si="0"/>
        <v>0</v>
      </c>
      <c r="F40" s="72">
        <f t="shared" si="1"/>
        <v>0</v>
      </c>
      <c r="G40" s="8" t="s">
        <v>1086</v>
      </c>
      <c r="H40" s="9"/>
      <c r="I40" s="9"/>
      <c r="J40" s="9"/>
      <c r="K40" s="10">
        <f t="shared" si="2"/>
        <v>0</v>
      </c>
      <c r="L40" s="10">
        <f t="shared" si="3"/>
        <v>0</v>
      </c>
      <c r="M40" s="51"/>
      <c r="N40" s="51"/>
      <c r="O40" s="51"/>
      <c r="P40" s="51"/>
      <c r="Q40" s="51"/>
      <c r="R40" s="51"/>
    </row>
    <row r="41" customHeight="1" spans="1:18">
      <c r="A41" s="48" t="s">
        <v>1087</v>
      </c>
      <c r="B41" s="9"/>
      <c r="C41" s="9"/>
      <c r="D41" s="9"/>
      <c r="E41" s="10">
        <f t="shared" si="0"/>
        <v>0</v>
      </c>
      <c r="F41" s="72">
        <f t="shared" si="1"/>
        <v>0</v>
      </c>
      <c r="G41" s="8" t="s">
        <v>1088</v>
      </c>
      <c r="H41" s="9"/>
      <c r="I41" s="9"/>
      <c r="J41" s="9"/>
      <c r="K41" s="10">
        <f t="shared" si="2"/>
        <v>0</v>
      </c>
      <c r="L41" s="10">
        <f t="shared" si="3"/>
        <v>0</v>
      </c>
      <c r="M41" s="51"/>
      <c r="N41" s="51"/>
      <c r="O41" s="51"/>
      <c r="P41" s="51"/>
      <c r="Q41" s="51"/>
      <c r="R41" s="51"/>
    </row>
    <row r="42" customHeight="1" spans="1:18">
      <c r="A42" s="48" t="s">
        <v>1089</v>
      </c>
      <c r="B42" s="9">
        <v>4324</v>
      </c>
      <c r="C42" s="9">
        <v>14562</v>
      </c>
      <c r="D42" s="9"/>
      <c r="E42" s="10">
        <f t="shared" si="0"/>
        <v>0</v>
      </c>
      <c r="F42" s="72">
        <f t="shared" si="1"/>
        <v>0</v>
      </c>
      <c r="G42" s="8" t="s">
        <v>1090</v>
      </c>
      <c r="H42" s="9"/>
      <c r="I42" s="9"/>
      <c r="J42" s="9"/>
      <c r="K42" s="10">
        <f t="shared" si="2"/>
        <v>0</v>
      </c>
      <c r="L42" s="10">
        <f t="shared" si="3"/>
        <v>0</v>
      </c>
      <c r="M42" s="51"/>
      <c r="N42" s="51"/>
      <c r="O42" s="51"/>
      <c r="P42" s="51"/>
      <c r="Q42" s="51"/>
      <c r="R42" s="51"/>
    </row>
    <row r="43" customHeight="1" spans="1:18">
      <c r="A43" s="48" t="s">
        <v>1091</v>
      </c>
      <c r="B43" s="9">
        <v>5621</v>
      </c>
      <c r="C43" s="9">
        <v>7420</v>
      </c>
      <c r="D43" s="9"/>
      <c r="E43" s="10">
        <f t="shared" si="0"/>
        <v>0</v>
      </c>
      <c r="F43" s="72">
        <f t="shared" si="1"/>
        <v>0</v>
      </c>
      <c r="G43" s="8" t="s">
        <v>1092</v>
      </c>
      <c r="H43" s="9"/>
      <c r="I43" s="9"/>
      <c r="J43" s="9"/>
      <c r="K43" s="10">
        <f t="shared" si="2"/>
        <v>0</v>
      </c>
      <c r="L43" s="10">
        <f t="shared" si="3"/>
        <v>0</v>
      </c>
      <c r="M43" s="51"/>
      <c r="N43" s="51"/>
      <c r="O43" s="51"/>
      <c r="P43" s="51"/>
      <c r="Q43" s="51"/>
      <c r="R43" s="51"/>
    </row>
    <row r="44" customHeight="1" spans="1:18">
      <c r="A44" s="48" t="s">
        <v>1093</v>
      </c>
      <c r="B44" s="9"/>
      <c r="C44" s="9"/>
      <c r="D44" s="9"/>
      <c r="E44" s="10">
        <f t="shared" si="0"/>
        <v>0</v>
      </c>
      <c r="F44" s="72">
        <f t="shared" si="1"/>
        <v>0</v>
      </c>
      <c r="G44" s="8" t="s">
        <v>1094</v>
      </c>
      <c r="H44" s="9"/>
      <c r="I44" s="9"/>
      <c r="J44" s="9"/>
      <c r="K44" s="10">
        <f t="shared" si="2"/>
        <v>0</v>
      </c>
      <c r="L44" s="10">
        <f t="shared" si="3"/>
        <v>0</v>
      </c>
      <c r="M44" s="51"/>
      <c r="N44" s="51"/>
      <c r="O44" s="51"/>
      <c r="P44" s="51"/>
      <c r="Q44" s="51"/>
      <c r="R44" s="51"/>
    </row>
    <row r="45" customHeight="1" spans="1:18">
      <c r="A45" s="48" t="s">
        <v>1095</v>
      </c>
      <c r="B45" s="9"/>
      <c r="C45" s="9"/>
      <c r="D45" s="9"/>
      <c r="E45" s="10">
        <f t="shared" si="0"/>
        <v>0</v>
      </c>
      <c r="F45" s="72">
        <f t="shared" si="1"/>
        <v>0</v>
      </c>
      <c r="G45" s="8" t="s">
        <v>1096</v>
      </c>
      <c r="H45" s="9"/>
      <c r="I45" s="9"/>
      <c r="J45" s="9"/>
      <c r="K45" s="10">
        <f t="shared" si="2"/>
        <v>0</v>
      </c>
      <c r="L45" s="10">
        <f t="shared" si="3"/>
        <v>0</v>
      </c>
      <c r="M45" s="51"/>
      <c r="N45" s="51"/>
      <c r="O45" s="51"/>
      <c r="P45" s="51"/>
      <c r="Q45" s="51"/>
      <c r="R45" s="51"/>
    </row>
    <row r="46" customHeight="1" spans="1:18">
      <c r="A46" s="48" t="s">
        <v>1097</v>
      </c>
      <c r="B46" s="9"/>
      <c r="C46" s="9"/>
      <c r="D46" s="9"/>
      <c r="E46" s="10">
        <f t="shared" si="0"/>
        <v>0</v>
      </c>
      <c r="F46" s="72">
        <f t="shared" si="1"/>
        <v>0</v>
      </c>
      <c r="G46" s="8" t="s">
        <v>1098</v>
      </c>
      <c r="H46" s="9"/>
      <c r="I46" s="9"/>
      <c r="J46" s="9"/>
      <c r="K46" s="10">
        <f t="shared" si="2"/>
        <v>0</v>
      </c>
      <c r="L46" s="10">
        <f t="shared" si="3"/>
        <v>0</v>
      </c>
      <c r="M46" s="51"/>
      <c r="N46" s="51"/>
      <c r="O46" s="51"/>
      <c r="P46" s="51"/>
      <c r="Q46" s="51"/>
      <c r="R46" s="51"/>
    </row>
    <row r="47" customHeight="1" spans="1:18">
      <c r="A47" s="48" t="s">
        <v>1099</v>
      </c>
      <c r="B47" s="9"/>
      <c r="C47" s="9">
        <v>30000</v>
      </c>
      <c r="D47" s="9"/>
      <c r="E47" s="10">
        <f t="shared" si="0"/>
        <v>0</v>
      </c>
      <c r="F47" s="72">
        <f t="shared" si="1"/>
        <v>0</v>
      </c>
      <c r="G47" s="8" t="s">
        <v>1100</v>
      </c>
      <c r="H47" s="9"/>
      <c r="I47" s="9"/>
      <c r="J47" s="9"/>
      <c r="K47" s="10">
        <f t="shared" si="2"/>
        <v>0</v>
      </c>
      <c r="L47" s="10">
        <f t="shared" si="3"/>
        <v>0</v>
      </c>
      <c r="M47" s="51"/>
      <c r="N47" s="51"/>
      <c r="O47" s="51"/>
      <c r="P47" s="51"/>
      <c r="Q47" s="51"/>
      <c r="R47" s="51"/>
    </row>
    <row r="48" customHeight="1" spans="1:18">
      <c r="A48" s="48" t="s">
        <v>1101</v>
      </c>
      <c r="B48" s="9">
        <v>1313</v>
      </c>
      <c r="C48" s="9">
        <v>1227</v>
      </c>
      <c r="D48" s="9"/>
      <c r="E48" s="10">
        <f t="shared" si="0"/>
        <v>0</v>
      </c>
      <c r="F48" s="72">
        <f t="shared" si="1"/>
        <v>0</v>
      </c>
      <c r="G48" s="8" t="s">
        <v>1102</v>
      </c>
      <c r="H48" s="9"/>
      <c r="I48" s="9"/>
      <c r="J48" s="9"/>
      <c r="K48" s="10">
        <f t="shared" si="2"/>
        <v>0</v>
      </c>
      <c r="L48" s="10">
        <f t="shared" si="3"/>
        <v>0</v>
      </c>
      <c r="M48" s="51"/>
      <c r="N48" s="51"/>
      <c r="O48" s="51"/>
      <c r="P48" s="51"/>
      <c r="Q48" s="51"/>
      <c r="R48" s="51"/>
    </row>
    <row r="49" customHeight="1" spans="1:18">
      <c r="A49" s="48" t="s">
        <v>1103</v>
      </c>
      <c r="B49" s="9"/>
      <c r="C49" s="9"/>
      <c r="D49" s="9"/>
      <c r="E49" s="10">
        <f t="shared" si="0"/>
        <v>0</v>
      </c>
      <c r="F49" s="72">
        <f t="shared" si="1"/>
        <v>0</v>
      </c>
      <c r="G49" s="8" t="s">
        <v>1104</v>
      </c>
      <c r="H49" s="9"/>
      <c r="I49" s="9"/>
      <c r="J49" s="9"/>
      <c r="K49" s="10">
        <f t="shared" si="2"/>
        <v>0</v>
      </c>
      <c r="L49" s="10">
        <f t="shared" si="3"/>
        <v>0</v>
      </c>
      <c r="M49" s="51"/>
      <c r="N49" s="51"/>
      <c r="O49" s="51"/>
      <c r="P49" s="51"/>
      <c r="Q49" s="51"/>
      <c r="R49" s="51"/>
    </row>
    <row r="50" customHeight="1" spans="1:18">
      <c r="A50" s="48" t="s">
        <v>1105</v>
      </c>
      <c r="B50" s="9">
        <v>267</v>
      </c>
      <c r="C50" s="9">
        <v>667</v>
      </c>
      <c r="D50" s="9"/>
      <c r="E50" s="10">
        <f t="shared" si="0"/>
        <v>0</v>
      </c>
      <c r="F50" s="72">
        <f t="shared" si="1"/>
        <v>0</v>
      </c>
      <c r="G50" s="8" t="s">
        <v>1106</v>
      </c>
      <c r="H50" s="9"/>
      <c r="I50" s="9"/>
      <c r="J50" s="9"/>
      <c r="K50" s="10">
        <f t="shared" si="2"/>
        <v>0</v>
      </c>
      <c r="L50" s="10">
        <f t="shared" si="3"/>
        <v>0</v>
      </c>
      <c r="M50" s="51"/>
      <c r="N50" s="51"/>
      <c r="O50" s="51"/>
      <c r="P50" s="51"/>
      <c r="Q50" s="51"/>
      <c r="R50" s="51"/>
    </row>
    <row r="51" customHeight="1" spans="1:18">
      <c r="A51" s="48" t="s">
        <v>1107</v>
      </c>
      <c r="B51" s="9"/>
      <c r="C51" s="9">
        <v>0</v>
      </c>
      <c r="D51" s="9"/>
      <c r="E51" s="10">
        <f t="shared" si="0"/>
        <v>0</v>
      </c>
      <c r="F51" s="72">
        <f t="shared" si="1"/>
        <v>0</v>
      </c>
      <c r="G51" s="8" t="s">
        <v>1108</v>
      </c>
      <c r="H51" s="9"/>
      <c r="I51" s="9"/>
      <c r="J51" s="9"/>
      <c r="K51" s="10">
        <f t="shared" si="2"/>
        <v>0</v>
      </c>
      <c r="L51" s="10">
        <f t="shared" si="3"/>
        <v>0</v>
      </c>
      <c r="M51" s="51"/>
      <c r="N51" s="51"/>
      <c r="O51" s="51"/>
      <c r="P51" s="51"/>
      <c r="Q51" s="51"/>
      <c r="R51" s="51"/>
    </row>
    <row r="52" customHeight="1" spans="1:18">
      <c r="A52" s="48" t="s">
        <v>1109</v>
      </c>
      <c r="B52" s="9"/>
      <c r="C52" s="9">
        <v>56</v>
      </c>
      <c r="D52" s="9"/>
      <c r="E52" s="10">
        <f t="shared" si="0"/>
        <v>0</v>
      </c>
      <c r="F52" s="72">
        <f t="shared" si="1"/>
        <v>0</v>
      </c>
      <c r="G52" s="8" t="s">
        <v>1110</v>
      </c>
      <c r="H52" s="9"/>
      <c r="I52" s="9"/>
      <c r="J52" s="9"/>
      <c r="K52" s="10">
        <f t="shared" si="2"/>
        <v>0</v>
      </c>
      <c r="L52" s="10">
        <f t="shared" si="3"/>
        <v>0</v>
      </c>
      <c r="M52" s="51"/>
      <c r="N52" s="51"/>
      <c r="O52" s="51"/>
      <c r="P52" s="51"/>
      <c r="Q52" s="51"/>
      <c r="R52" s="51"/>
    </row>
    <row r="53" customHeight="1" spans="1:12">
      <c r="A53" s="48" t="s">
        <v>1111</v>
      </c>
      <c r="B53" s="11">
        <f>SUM(B54:B74)</f>
        <v>1908</v>
      </c>
      <c r="C53" s="11">
        <f>SUM(C54:C74)</f>
        <v>33656</v>
      </c>
      <c r="D53" s="11">
        <f>SUM(D54:D74)</f>
        <v>0</v>
      </c>
      <c r="E53" s="10">
        <f t="shared" si="0"/>
        <v>0</v>
      </c>
      <c r="F53" s="72">
        <f t="shared" si="1"/>
        <v>0</v>
      </c>
      <c r="G53" s="8" t="s">
        <v>1112</v>
      </c>
      <c r="H53" s="9">
        <f>SUM(H54:H74)</f>
        <v>0</v>
      </c>
      <c r="I53" s="9">
        <f>SUM(I54:I74)</f>
        <v>0</v>
      </c>
      <c r="J53" s="9">
        <f>SUM(J54:J74)</f>
        <v>0</v>
      </c>
      <c r="K53" s="10">
        <f t="shared" si="2"/>
        <v>0</v>
      </c>
      <c r="L53" s="10">
        <f t="shared" si="3"/>
        <v>0</v>
      </c>
    </row>
    <row r="54" customHeight="1" spans="1:12">
      <c r="A54" s="48" t="s">
        <v>864</v>
      </c>
      <c r="B54" s="9"/>
      <c r="C54" s="9">
        <v>259</v>
      </c>
      <c r="D54" s="9"/>
      <c r="E54" s="10">
        <f t="shared" si="0"/>
        <v>0</v>
      </c>
      <c r="F54" s="72">
        <f t="shared" si="1"/>
        <v>0</v>
      </c>
      <c r="G54" s="73" t="s">
        <v>864</v>
      </c>
      <c r="H54" s="9"/>
      <c r="I54" s="9"/>
      <c r="J54" s="9"/>
      <c r="K54" s="10">
        <f t="shared" si="2"/>
        <v>0</v>
      </c>
      <c r="L54" s="10">
        <f t="shared" si="3"/>
        <v>0</v>
      </c>
    </row>
    <row r="55" customHeight="1" spans="1:12">
      <c r="A55" s="48" t="s">
        <v>1113</v>
      </c>
      <c r="B55" s="9"/>
      <c r="C55" s="9"/>
      <c r="D55" s="9"/>
      <c r="E55" s="10">
        <f t="shared" si="0"/>
        <v>0</v>
      </c>
      <c r="F55" s="72">
        <f t="shared" si="1"/>
        <v>0</v>
      </c>
      <c r="G55" s="73" t="s">
        <v>1113</v>
      </c>
      <c r="H55" s="9"/>
      <c r="I55" s="9"/>
      <c r="J55" s="9"/>
      <c r="K55" s="10">
        <f t="shared" si="2"/>
        <v>0</v>
      </c>
      <c r="L55" s="10">
        <f t="shared" si="3"/>
        <v>0</v>
      </c>
    </row>
    <row r="56" customHeight="1" spans="1:12">
      <c r="A56" s="48" t="s">
        <v>1114</v>
      </c>
      <c r="B56" s="9"/>
      <c r="C56" s="9"/>
      <c r="D56" s="9"/>
      <c r="E56" s="10">
        <f t="shared" si="0"/>
        <v>0</v>
      </c>
      <c r="F56" s="72">
        <f t="shared" si="1"/>
        <v>0</v>
      </c>
      <c r="G56" s="73" t="s">
        <v>1114</v>
      </c>
      <c r="H56" s="9"/>
      <c r="I56" s="9"/>
      <c r="J56" s="9"/>
      <c r="K56" s="10">
        <f t="shared" si="2"/>
        <v>0</v>
      </c>
      <c r="L56" s="10">
        <f t="shared" si="3"/>
        <v>0</v>
      </c>
    </row>
    <row r="57" customHeight="1" spans="1:12">
      <c r="A57" s="48" t="s">
        <v>1115</v>
      </c>
      <c r="B57" s="9"/>
      <c r="C57" s="9">
        <v>70</v>
      </c>
      <c r="D57" s="9"/>
      <c r="E57" s="10">
        <f t="shared" si="0"/>
        <v>0</v>
      </c>
      <c r="F57" s="72">
        <f t="shared" si="1"/>
        <v>0</v>
      </c>
      <c r="G57" s="73" t="s">
        <v>1115</v>
      </c>
      <c r="H57" s="9"/>
      <c r="I57" s="9"/>
      <c r="J57" s="9"/>
      <c r="K57" s="10">
        <f t="shared" si="2"/>
        <v>0</v>
      </c>
      <c r="L57" s="10">
        <f t="shared" si="3"/>
        <v>0</v>
      </c>
    </row>
    <row r="58" customHeight="1" spans="1:12">
      <c r="A58" s="48" t="s">
        <v>865</v>
      </c>
      <c r="B58" s="9"/>
      <c r="C58" s="9">
        <v>881</v>
      </c>
      <c r="D58" s="9"/>
      <c r="E58" s="10">
        <f t="shared" si="0"/>
        <v>0</v>
      </c>
      <c r="F58" s="72">
        <f t="shared" si="1"/>
        <v>0</v>
      </c>
      <c r="G58" s="73" t="s">
        <v>865</v>
      </c>
      <c r="H58" s="9"/>
      <c r="I58" s="9"/>
      <c r="J58" s="9"/>
      <c r="K58" s="10">
        <f t="shared" si="2"/>
        <v>0</v>
      </c>
      <c r="L58" s="10">
        <f t="shared" si="3"/>
        <v>0</v>
      </c>
    </row>
    <row r="59" customHeight="1" spans="1:12">
      <c r="A59" s="48" t="s">
        <v>1116</v>
      </c>
      <c r="B59" s="9"/>
      <c r="C59" s="9"/>
      <c r="D59" s="9"/>
      <c r="E59" s="10">
        <f t="shared" si="0"/>
        <v>0</v>
      </c>
      <c r="F59" s="72">
        <f t="shared" si="1"/>
        <v>0</v>
      </c>
      <c r="G59" s="73" t="s">
        <v>1116</v>
      </c>
      <c r="H59" s="9"/>
      <c r="I59" s="9"/>
      <c r="J59" s="9"/>
      <c r="K59" s="10">
        <f t="shared" si="2"/>
        <v>0</v>
      </c>
      <c r="L59" s="10">
        <f t="shared" si="3"/>
        <v>0</v>
      </c>
    </row>
    <row r="60" customHeight="1" spans="1:12">
      <c r="A60" s="48" t="s">
        <v>866</v>
      </c>
      <c r="B60" s="9"/>
      <c r="C60" s="9">
        <v>35</v>
      </c>
      <c r="D60" s="9"/>
      <c r="E60" s="10">
        <f t="shared" si="0"/>
        <v>0</v>
      </c>
      <c r="F60" s="72">
        <f t="shared" si="1"/>
        <v>0</v>
      </c>
      <c r="G60" s="73" t="s">
        <v>866</v>
      </c>
      <c r="H60" s="9"/>
      <c r="I60" s="9"/>
      <c r="J60" s="9"/>
      <c r="K60" s="10">
        <f t="shared" si="2"/>
        <v>0</v>
      </c>
      <c r="L60" s="10">
        <f t="shared" si="3"/>
        <v>0</v>
      </c>
    </row>
    <row r="61" customHeight="1" spans="1:12">
      <c r="A61" s="48" t="s">
        <v>1117</v>
      </c>
      <c r="B61" s="9"/>
      <c r="C61" s="9">
        <v>2670</v>
      </c>
      <c r="D61" s="9"/>
      <c r="E61" s="10">
        <f t="shared" si="0"/>
        <v>0</v>
      </c>
      <c r="F61" s="72">
        <f t="shared" si="1"/>
        <v>0</v>
      </c>
      <c r="G61" s="73" t="s">
        <v>1117</v>
      </c>
      <c r="H61" s="9"/>
      <c r="I61" s="9"/>
      <c r="J61" s="9"/>
      <c r="K61" s="10">
        <f t="shared" si="2"/>
        <v>0</v>
      </c>
      <c r="L61" s="10">
        <f t="shared" si="3"/>
        <v>0</v>
      </c>
    </row>
    <row r="62" customHeight="1" spans="1:12">
      <c r="A62" s="48" t="s">
        <v>867</v>
      </c>
      <c r="B62" s="9"/>
      <c r="C62" s="9">
        <v>1326</v>
      </c>
      <c r="D62" s="9"/>
      <c r="E62" s="10">
        <f t="shared" si="0"/>
        <v>0</v>
      </c>
      <c r="F62" s="72">
        <f t="shared" si="1"/>
        <v>0</v>
      </c>
      <c r="G62" s="73" t="s">
        <v>867</v>
      </c>
      <c r="H62" s="9"/>
      <c r="I62" s="9"/>
      <c r="J62" s="9"/>
      <c r="K62" s="10">
        <f t="shared" si="2"/>
        <v>0</v>
      </c>
      <c r="L62" s="10">
        <f t="shared" si="3"/>
        <v>0</v>
      </c>
    </row>
    <row r="63" customHeight="1" spans="1:12">
      <c r="A63" s="48" t="s">
        <v>868</v>
      </c>
      <c r="B63" s="9"/>
      <c r="C63" s="9">
        <v>4856</v>
      </c>
      <c r="D63" s="9"/>
      <c r="E63" s="10">
        <f t="shared" si="0"/>
        <v>0</v>
      </c>
      <c r="F63" s="72">
        <f t="shared" si="1"/>
        <v>0</v>
      </c>
      <c r="G63" s="73" t="s">
        <v>868</v>
      </c>
      <c r="H63" s="9"/>
      <c r="I63" s="9"/>
      <c r="J63" s="9"/>
      <c r="K63" s="10">
        <f t="shared" si="2"/>
        <v>0</v>
      </c>
      <c r="L63" s="10">
        <f t="shared" si="3"/>
        <v>0</v>
      </c>
    </row>
    <row r="64" customHeight="1" spans="1:12">
      <c r="A64" s="48" t="s">
        <v>1118</v>
      </c>
      <c r="B64" s="9"/>
      <c r="C64" s="9">
        <v>600</v>
      </c>
      <c r="D64" s="9"/>
      <c r="E64" s="10">
        <f t="shared" si="0"/>
        <v>0</v>
      </c>
      <c r="F64" s="72">
        <f t="shared" si="1"/>
        <v>0</v>
      </c>
      <c r="G64" s="73" t="s">
        <v>1118</v>
      </c>
      <c r="H64" s="9"/>
      <c r="I64" s="9"/>
      <c r="J64" s="9"/>
      <c r="K64" s="10">
        <f t="shared" si="2"/>
        <v>0</v>
      </c>
      <c r="L64" s="10">
        <f t="shared" si="3"/>
        <v>0</v>
      </c>
    </row>
    <row r="65" customHeight="1" spans="1:12">
      <c r="A65" s="48" t="s">
        <v>1119</v>
      </c>
      <c r="B65" s="9">
        <v>1908</v>
      </c>
      <c r="C65" s="9">
        <v>17356</v>
      </c>
      <c r="D65" s="9"/>
      <c r="E65" s="10">
        <f t="shared" si="0"/>
        <v>0</v>
      </c>
      <c r="F65" s="72">
        <f t="shared" si="1"/>
        <v>0</v>
      </c>
      <c r="G65" s="73" t="s">
        <v>1119</v>
      </c>
      <c r="H65" s="9"/>
      <c r="I65" s="9"/>
      <c r="J65" s="9"/>
      <c r="K65" s="10">
        <f t="shared" si="2"/>
        <v>0</v>
      </c>
      <c r="L65" s="10">
        <f t="shared" si="3"/>
        <v>0</v>
      </c>
    </row>
    <row r="66" customHeight="1" spans="1:12">
      <c r="A66" s="48" t="s">
        <v>869</v>
      </c>
      <c r="B66" s="9"/>
      <c r="C66" s="9">
        <v>506</v>
      </c>
      <c r="D66" s="9"/>
      <c r="E66" s="10">
        <f t="shared" si="0"/>
        <v>0</v>
      </c>
      <c r="F66" s="72">
        <f t="shared" si="1"/>
        <v>0</v>
      </c>
      <c r="G66" s="73" t="s">
        <v>869</v>
      </c>
      <c r="H66" s="9"/>
      <c r="I66" s="9"/>
      <c r="J66" s="9"/>
      <c r="K66" s="10">
        <f t="shared" si="2"/>
        <v>0</v>
      </c>
      <c r="L66" s="10">
        <f t="shared" si="3"/>
        <v>0</v>
      </c>
    </row>
    <row r="67" customHeight="1" spans="1:12">
      <c r="A67" s="48" t="s">
        <v>1120</v>
      </c>
      <c r="B67" s="9"/>
      <c r="C67" s="9"/>
      <c r="D67" s="9"/>
      <c r="E67" s="10">
        <f t="shared" si="0"/>
        <v>0</v>
      </c>
      <c r="F67" s="72">
        <f t="shared" si="1"/>
        <v>0</v>
      </c>
      <c r="G67" s="73" t="s">
        <v>1120</v>
      </c>
      <c r="H67" s="9"/>
      <c r="I67" s="9"/>
      <c r="J67" s="9"/>
      <c r="K67" s="10">
        <f t="shared" si="2"/>
        <v>0</v>
      </c>
      <c r="L67" s="10">
        <f t="shared" si="3"/>
        <v>0</v>
      </c>
    </row>
    <row r="68" customHeight="1" spans="1:12">
      <c r="A68" s="48" t="s">
        <v>1121</v>
      </c>
      <c r="B68" s="9"/>
      <c r="C68" s="9">
        <v>200</v>
      </c>
      <c r="D68" s="9"/>
      <c r="E68" s="10">
        <f t="shared" si="0"/>
        <v>0</v>
      </c>
      <c r="F68" s="72">
        <f t="shared" si="1"/>
        <v>0</v>
      </c>
      <c r="G68" s="73" t="s">
        <v>1121</v>
      </c>
      <c r="H68" s="9"/>
      <c r="I68" s="9"/>
      <c r="J68" s="9"/>
      <c r="K68" s="10">
        <f t="shared" si="2"/>
        <v>0</v>
      </c>
      <c r="L68" s="10">
        <f t="shared" si="3"/>
        <v>0</v>
      </c>
    </row>
    <row r="69" customHeight="1" spans="1:12">
      <c r="A69" s="48" t="s">
        <v>1122</v>
      </c>
      <c r="B69" s="9"/>
      <c r="C69" s="9"/>
      <c r="D69" s="9"/>
      <c r="E69" s="10">
        <f t="shared" si="0"/>
        <v>0</v>
      </c>
      <c r="F69" s="72">
        <f t="shared" si="1"/>
        <v>0</v>
      </c>
      <c r="G69" s="73" t="s">
        <v>1122</v>
      </c>
      <c r="H69" s="9"/>
      <c r="I69" s="9"/>
      <c r="J69" s="9"/>
      <c r="K69" s="10">
        <f t="shared" si="2"/>
        <v>0</v>
      </c>
      <c r="L69" s="10">
        <f t="shared" si="3"/>
        <v>0</v>
      </c>
    </row>
    <row r="70" customHeight="1" spans="1:12">
      <c r="A70" s="48" t="s">
        <v>1123</v>
      </c>
      <c r="B70" s="9"/>
      <c r="C70" s="9">
        <v>1011</v>
      </c>
      <c r="D70" s="9"/>
      <c r="E70" s="10">
        <f t="shared" si="0"/>
        <v>0</v>
      </c>
      <c r="F70" s="72">
        <f t="shared" si="1"/>
        <v>0</v>
      </c>
      <c r="G70" s="73" t="s">
        <v>1123</v>
      </c>
      <c r="H70" s="9"/>
      <c r="I70" s="9"/>
      <c r="J70" s="9"/>
      <c r="K70" s="10">
        <f t="shared" si="2"/>
        <v>0</v>
      </c>
      <c r="L70" s="10">
        <f t="shared" si="3"/>
        <v>0</v>
      </c>
    </row>
    <row r="71" customHeight="1" spans="1:12">
      <c r="A71" s="48" t="s">
        <v>870</v>
      </c>
      <c r="B71" s="9"/>
      <c r="C71" s="9">
        <v>3649</v>
      </c>
      <c r="D71" s="9"/>
      <c r="E71" s="10">
        <f>IFERROR(D71/B71,0)</f>
        <v>0</v>
      </c>
      <c r="F71" s="72">
        <f>IFERROR(D71/C71,0)</f>
        <v>0</v>
      </c>
      <c r="G71" s="73" t="s">
        <v>870</v>
      </c>
      <c r="H71" s="9"/>
      <c r="I71" s="9"/>
      <c r="J71" s="9"/>
      <c r="K71" s="10">
        <f>IFERROR(J71/H71,0)</f>
        <v>0</v>
      </c>
      <c r="L71" s="10">
        <f>IFERROR(J71/I71,0)</f>
        <v>0</v>
      </c>
    </row>
    <row r="72" customHeight="1" spans="1:12">
      <c r="A72" s="48" t="s">
        <v>1124</v>
      </c>
      <c r="B72" s="9"/>
      <c r="C72" s="9"/>
      <c r="D72" s="9"/>
      <c r="E72" s="10">
        <f>IFERROR(D72/B72,0)</f>
        <v>0</v>
      </c>
      <c r="F72" s="72">
        <f>IFERROR(D72/C72,0)</f>
        <v>0</v>
      </c>
      <c r="G72" s="73" t="s">
        <v>1124</v>
      </c>
      <c r="H72" s="9"/>
      <c r="I72" s="9"/>
      <c r="J72" s="9"/>
      <c r="K72" s="10">
        <f>IFERROR(J72/H72,0)</f>
        <v>0</v>
      </c>
      <c r="L72" s="10">
        <f>IFERROR(J72/I72,0)</f>
        <v>0</v>
      </c>
    </row>
    <row r="73" customHeight="1" spans="1:12">
      <c r="A73" s="48" t="s">
        <v>1125</v>
      </c>
      <c r="B73" s="9"/>
      <c r="C73" s="9">
        <v>55</v>
      </c>
      <c r="D73" s="9"/>
      <c r="E73" s="10">
        <f>IFERROR(D73/B73,0)</f>
        <v>0</v>
      </c>
      <c r="F73" s="72">
        <f>IFERROR(D73/C73,0)</f>
        <v>0</v>
      </c>
      <c r="G73" s="73" t="s">
        <v>1125</v>
      </c>
      <c r="H73" s="9"/>
      <c r="I73" s="9"/>
      <c r="J73" s="9"/>
      <c r="K73" s="10">
        <f>IFERROR(J73/H73,0)</f>
        <v>0</v>
      </c>
      <c r="L73" s="10">
        <f>IFERROR(J73/I73,0)</f>
        <v>0</v>
      </c>
    </row>
    <row r="74" customHeight="1" spans="1:12">
      <c r="A74" s="48" t="s">
        <v>1126</v>
      </c>
      <c r="B74" s="9"/>
      <c r="C74" s="9">
        <v>182</v>
      </c>
      <c r="D74" s="9"/>
      <c r="E74" s="10">
        <f>IFERROR(D74/B74,0)</f>
        <v>0</v>
      </c>
      <c r="F74" s="72">
        <f>IFERROR(D74/C74,0)</f>
        <v>0</v>
      </c>
      <c r="G74" s="73" t="s">
        <v>871</v>
      </c>
      <c r="H74" s="9"/>
      <c r="I74" s="9"/>
      <c r="J74" s="9"/>
      <c r="K74" s="10">
        <f>IFERROR(J74/H74,0)</f>
        <v>0</v>
      </c>
      <c r="L74" s="10">
        <f>IFERROR(J74/I74,0)</f>
        <v>0</v>
      </c>
    </row>
    <row r="75" customHeight="1" spans="1:12">
      <c r="A75" s="48"/>
      <c r="B75" s="74"/>
      <c r="C75" s="74"/>
      <c r="D75" s="74"/>
      <c r="E75" s="48"/>
      <c r="F75" s="48"/>
      <c r="G75" s="48"/>
      <c r="H75" s="74"/>
      <c r="I75" s="74"/>
      <c r="J75" s="74"/>
      <c r="K75" s="71"/>
      <c r="L75" s="48"/>
    </row>
    <row r="76" customHeight="1" spans="1:12">
      <c r="A76" s="48"/>
      <c r="B76" s="74"/>
      <c r="C76" s="74"/>
      <c r="D76" s="74"/>
      <c r="E76" s="48"/>
      <c r="F76" s="48"/>
      <c r="G76" s="48"/>
      <c r="H76" s="74"/>
      <c r="I76" s="74"/>
      <c r="J76" s="74"/>
      <c r="K76" s="71"/>
      <c r="L76" s="48"/>
    </row>
    <row r="77" customHeight="1" spans="1:12">
      <c r="A77" s="48"/>
      <c r="B77" s="74"/>
      <c r="C77" s="74"/>
      <c r="D77" s="74"/>
      <c r="E77" s="48"/>
      <c r="F77" s="48"/>
      <c r="G77" s="48"/>
      <c r="H77" s="74"/>
      <c r="I77" s="74"/>
      <c r="J77" s="74"/>
      <c r="K77" s="71"/>
      <c r="L77" s="48"/>
    </row>
    <row r="78" customHeight="1" spans="1:12">
      <c r="A78" s="48" t="s">
        <v>1127</v>
      </c>
      <c r="B78" s="9">
        <f>SUM(B79,B80)</f>
        <v>0</v>
      </c>
      <c r="C78" s="9">
        <f>SUM(C79,C80)</f>
        <v>0</v>
      </c>
      <c r="D78" s="9">
        <f>SUM(D79,D80)</f>
        <v>0</v>
      </c>
      <c r="E78" s="72">
        <f t="shared" ref="E78:E93" si="4">IFERROR(D78/B78,0)</f>
        <v>0</v>
      </c>
      <c r="F78" s="72">
        <f t="shared" ref="F78:F93" si="5">IFERROR(D78/C78,0)</f>
        <v>0</v>
      </c>
      <c r="G78" s="48" t="s">
        <v>1128</v>
      </c>
      <c r="H78" s="9">
        <f>SUM(H79,H80)</f>
        <v>42490</v>
      </c>
      <c r="I78" s="9">
        <f>SUM(I79,I80)</f>
        <v>53224</v>
      </c>
      <c r="J78" s="9">
        <f>SUM(J79,J80)</f>
        <v>48535</v>
      </c>
      <c r="K78" s="10">
        <f>IFERROR(J78/H78,0)</f>
        <v>1.14226876912215</v>
      </c>
      <c r="L78" s="72">
        <f>IFERROR(J78/I78,0)</f>
        <v>0.911900646324966</v>
      </c>
    </row>
    <row r="79" customHeight="1" spans="1:12">
      <c r="A79" s="48" t="s">
        <v>1129</v>
      </c>
      <c r="B79" s="9"/>
      <c r="C79" s="9"/>
      <c r="D79" s="9"/>
      <c r="E79" s="72">
        <f t="shared" si="4"/>
        <v>0</v>
      </c>
      <c r="F79" s="72">
        <f t="shared" si="5"/>
        <v>0</v>
      </c>
      <c r="G79" s="48" t="s">
        <v>1130</v>
      </c>
      <c r="H79" s="9">
        <v>22723</v>
      </c>
      <c r="I79" s="9">
        <v>27260</v>
      </c>
      <c r="J79" s="9">
        <v>28768</v>
      </c>
      <c r="K79" s="10">
        <f>IFERROR(J79/H79,0)</f>
        <v>1.26603001364256</v>
      </c>
      <c r="L79" s="72">
        <f>IFERROR(J79/I79,0)</f>
        <v>1.05531914893617</v>
      </c>
    </row>
    <row r="80" customHeight="1" spans="1:12">
      <c r="A80" s="48" t="s">
        <v>1131</v>
      </c>
      <c r="B80" s="9"/>
      <c r="C80" s="9"/>
      <c r="D80" s="9"/>
      <c r="E80" s="72">
        <f t="shared" si="4"/>
        <v>0</v>
      </c>
      <c r="F80" s="72">
        <f t="shared" si="5"/>
        <v>0</v>
      </c>
      <c r="G80" s="48" t="s">
        <v>1132</v>
      </c>
      <c r="H80" s="9">
        <v>19767</v>
      </c>
      <c r="I80" s="9">
        <v>25964</v>
      </c>
      <c r="J80" s="9">
        <v>19767</v>
      </c>
      <c r="K80" s="10">
        <f>IFERROR(J80/H80,0)</f>
        <v>1</v>
      </c>
      <c r="L80" s="72">
        <f>IFERROR(J80/I80,0)</f>
        <v>0.761323370821137</v>
      </c>
    </row>
    <row r="81" customHeight="1" spans="1:12">
      <c r="A81" s="48" t="s">
        <v>1133</v>
      </c>
      <c r="B81" s="9"/>
      <c r="C81" s="9"/>
      <c r="D81" s="9"/>
      <c r="E81" s="72">
        <f t="shared" si="4"/>
        <v>0</v>
      </c>
      <c r="F81" s="72">
        <f t="shared" si="5"/>
        <v>0</v>
      </c>
      <c r="G81" s="48"/>
      <c r="H81" s="74"/>
      <c r="I81" s="74"/>
      <c r="J81" s="74"/>
      <c r="K81" s="71"/>
      <c r="L81" s="48"/>
    </row>
    <row r="82" customHeight="1" spans="1:12">
      <c r="A82" s="48" t="s">
        <v>1134</v>
      </c>
      <c r="B82" s="9">
        <v>74428</v>
      </c>
      <c r="C82" s="9">
        <v>74428</v>
      </c>
      <c r="D82" s="75">
        <v>87494</v>
      </c>
      <c r="E82" s="72">
        <f t="shared" si="4"/>
        <v>1.17555221153329</v>
      </c>
      <c r="F82" s="72">
        <f t="shared" si="5"/>
        <v>1.17555221153329</v>
      </c>
      <c r="G82" s="48"/>
      <c r="H82" s="74"/>
      <c r="I82" s="74"/>
      <c r="J82" s="74"/>
      <c r="K82" s="71"/>
      <c r="L82" s="48"/>
    </row>
    <row r="83" customHeight="1" spans="1:12">
      <c r="A83" s="48" t="s">
        <v>1135</v>
      </c>
      <c r="B83" s="11">
        <f>SUM(B84,B86,B87)</f>
        <v>116295</v>
      </c>
      <c r="C83" s="11">
        <f>SUM(C84,C86,C87)</f>
        <v>29720</v>
      </c>
      <c r="D83" s="11">
        <f>SUM(D84,D86,D87)</f>
        <v>92961</v>
      </c>
      <c r="E83" s="72">
        <f t="shared" si="4"/>
        <v>0.799355088352896</v>
      </c>
      <c r="F83" s="72">
        <f t="shared" si="5"/>
        <v>3.1278936742934</v>
      </c>
      <c r="G83" s="48"/>
      <c r="H83" s="74"/>
      <c r="I83" s="74"/>
      <c r="J83" s="74"/>
      <c r="K83" s="71"/>
      <c r="L83" s="48"/>
    </row>
    <row r="84" customHeight="1" spans="1:12">
      <c r="A84" s="48" t="s">
        <v>1136</v>
      </c>
      <c r="B84" s="9"/>
      <c r="C84" s="9"/>
      <c r="D84" s="9"/>
      <c r="E84" s="72">
        <f t="shared" si="4"/>
        <v>0</v>
      </c>
      <c r="F84" s="72">
        <f t="shared" si="5"/>
        <v>0</v>
      </c>
      <c r="G84" s="48"/>
      <c r="H84" s="9"/>
      <c r="I84" s="9"/>
      <c r="J84" s="9"/>
      <c r="K84" s="10"/>
      <c r="L84" s="10"/>
    </row>
    <row r="85" customHeight="1" spans="1:12">
      <c r="A85" s="48" t="s">
        <v>1137</v>
      </c>
      <c r="B85" s="9"/>
      <c r="C85" s="9"/>
      <c r="D85" s="9"/>
      <c r="E85" s="72">
        <f t="shared" si="4"/>
        <v>0</v>
      </c>
      <c r="F85" s="72">
        <f t="shared" si="5"/>
        <v>0</v>
      </c>
      <c r="G85" s="8" t="s">
        <v>1138</v>
      </c>
      <c r="H85" s="9"/>
      <c r="I85" s="9"/>
      <c r="J85" s="9"/>
      <c r="K85" s="10">
        <f t="shared" ref="K85:K93" si="6">IFERROR(J85/H85,0)</f>
        <v>0</v>
      </c>
      <c r="L85" s="10">
        <f t="shared" ref="L85:L93" si="7">IFERROR(J85/I85,0)</f>
        <v>0</v>
      </c>
    </row>
    <row r="86" customHeight="1" spans="1:12">
      <c r="A86" s="48" t="s">
        <v>1139</v>
      </c>
      <c r="B86" s="9"/>
      <c r="C86" s="9"/>
      <c r="D86" s="75">
        <v>67402</v>
      </c>
      <c r="E86" s="72">
        <f t="shared" si="4"/>
        <v>0</v>
      </c>
      <c r="F86" s="72">
        <f t="shared" si="5"/>
        <v>0</v>
      </c>
      <c r="G86" s="8" t="s">
        <v>1140</v>
      </c>
      <c r="H86" s="9"/>
      <c r="I86" s="9"/>
      <c r="J86" s="9"/>
      <c r="K86" s="10">
        <f t="shared" si="6"/>
        <v>0</v>
      </c>
      <c r="L86" s="10">
        <f t="shared" si="7"/>
        <v>0</v>
      </c>
    </row>
    <row r="87" customHeight="1" spans="1:12">
      <c r="A87" s="48" t="s">
        <v>1141</v>
      </c>
      <c r="B87" s="9">
        <v>116295</v>
      </c>
      <c r="C87" s="9">
        <v>29720</v>
      </c>
      <c r="D87" s="75">
        <v>25559</v>
      </c>
      <c r="E87" s="72">
        <f t="shared" si="4"/>
        <v>0.2197772905112</v>
      </c>
      <c r="F87" s="72">
        <f t="shared" si="5"/>
        <v>0.859993270524899</v>
      </c>
      <c r="G87" s="8" t="s">
        <v>1142</v>
      </c>
      <c r="H87" s="9"/>
      <c r="I87" s="9"/>
      <c r="J87" s="9"/>
      <c r="K87" s="10">
        <f t="shared" si="6"/>
        <v>0</v>
      </c>
      <c r="L87" s="10">
        <f t="shared" si="7"/>
        <v>0</v>
      </c>
    </row>
    <row r="88" customHeight="1" spans="1:12">
      <c r="A88" s="48" t="s">
        <v>1143</v>
      </c>
      <c r="B88" s="9"/>
      <c r="C88" s="9">
        <v>0</v>
      </c>
      <c r="D88" s="9"/>
      <c r="E88" s="72">
        <f t="shared" si="4"/>
        <v>0</v>
      </c>
      <c r="F88" s="72">
        <f t="shared" si="5"/>
        <v>0</v>
      </c>
      <c r="G88" s="48" t="s">
        <v>1144</v>
      </c>
      <c r="H88" s="9">
        <v>229129</v>
      </c>
      <c r="I88" s="9">
        <v>208770</v>
      </c>
      <c r="J88" s="9">
        <v>0</v>
      </c>
      <c r="K88" s="10">
        <f t="shared" si="6"/>
        <v>0</v>
      </c>
      <c r="L88" s="10">
        <f t="shared" si="7"/>
        <v>0</v>
      </c>
    </row>
    <row r="89" customHeight="1" spans="1:12">
      <c r="A89" s="48" t="s">
        <v>1145</v>
      </c>
      <c r="B89" s="9">
        <v>207504</v>
      </c>
      <c r="C89" s="9">
        <v>207504</v>
      </c>
      <c r="D89" s="9"/>
      <c r="E89" s="72">
        <f t="shared" si="4"/>
        <v>0</v>
      </c>
      <c r="F89" s="72">
        <f t="shared" si="5"/>
        <v>0</v>
      </c>
      <c r="G89" s="48" t="s">
        <v>1146</v>
      </c>
      <c r="H89" s="9"/>
      <c r="I89" s="9"/>
      <c r="J89" s="9"/>
      <c r="K89" s="10">
        <f t="shared" si="6"/>
        <v>0</v>
      </c>
      <c r="L89" s="10">
        <f t="shared" si="7"/>
        <v>0</v>
      </c>
    </row>
    <row r="90" customHeight="1" spans="1:12">
      <c r="A90" s="48" t="s">
        <v>1147</v>
      </c>
      <c r="B90" s="9"/>
      <c r="C90" s="9">
        <v>0</v>
      </c>
      <c r="D90" s="9"/>
      <c r="E90" s="72">
        <f t="shared" si="4"/>
        <v>0</v>
      </c>
      <c r="F90" s="72">
        <f t="shared" si="5"/>
        <v>0</v>
      </c>
      <c r="G90" s="48" t="s">
        <v>1148</v>
      </c>
      <c r="H90" s="9"/>
      <c r="I90" s="9"/>
      <c r="J90" s="9"/>
      <c r="K90" s="10">
        <f t="shared" si="6"/>
        <v>0</v>
      </c>
      <c r="L90" s="10">
        <f t="shared" si="7"/>
        <v>0</v>
      </c>
    </row>
    <row r="91" customHeight="1" spans="1:12">
      <c r="A91" s="48" t="s">
        <v>1149</v>
      </c>
      <c r="B91" s="9"/>
      <c r="C91" s="9">
        <v>0</v>
      </c>
      <c r="D91" s="9"/>
      <c r="E91" s="72">
        <f t="shared" si="4"/>
        <v>0</v>
      </c>
      <c r="F91" s="72">
        <f t="shared" si="5"/>
        <v>0</v>
      </c>
      <c r="G91" s="48" t="s">
        <v>1150</v>
      </c>
      <c r="H91" s="9"/>
      <c r="I91" s="9"/>
      <c r="J91" s="9"/>
      <c r="K91" s="10">
        <f t="shared" si="6"/>
        <v>0</v>
      </c>
      <c r="L91" s="10">
        <f t="shared" si="7"/>
        <v>0</v>
      </c>
    </row>
    <row r="92" customHeight="1" spans="1:12">
      <c r="A92" s="48" t="s">
        <v>1151</v>
      </c>
      <c r="B92" s="9"/>
      <c r="C92" s="9">
        <v>0</v>
      </c>
      <c r="D92" s="9"/>
      <c r="E92" s="72">
        <f t="shared" si="4"/>
        <v>0</v>
      </c>
      <c r="F92" s="72">
        <f t="shared" si="5"/>
        <v>0</v>
      </c>
      <c r="G92" s="48" t="s">
        <v>1152</v>
      </c>
      <c r="H92" s="9"/>
      <c r="I92" s="9"/>
      <c r="J92" s="9"/>
      <c r="K92" s="10">
        <f t="shared" si="6"/>
        <v>0</v>
      </c>
      <c r="L92" s="10">
        <f t="shared" si="7"/>
        <v>0</v>
      </c>
    </row>
    <row r="93" customHeight="1" spans="1:12">
      <c r="A93" s="48" t="s">
        <v>1153</v>
      </c>
      <c r="B93" s="9"/>
      <c r="C93" s="9">
        <v>0</v>
      </c>
      <c r="D93" s="9"/>
      <c r="E93" s="72">
        <f t="shared" si="4"/>
        <v>0</v>
      </c>
      <c r="F93" s="72">
        <f t="shared" si="5"/>
        <v>0</v>
      </c>
      <c r="G93" s="48" t="s">
        <v>1154</v>
      </c>
      <c r="H93" s="9"/>
      <c r="I93" s="9">
        <v>87494</v>
      </c>
      <c r="J93" s="9"/>
      <c r="K93" s="10">
        <f t="shared" si="6"/>
        <v>0</v>
      </c>
      <c r="L93" s="10">
        <f t="shared" si="7"/>
        <v>0</v>
      </c>
    </row>
    <row r="94" customHeight="1" spans="1:12">
      <c r="A94" s="48"/>
      <c r="B94" s="76"/>
      <c r="C94" s="74">
        <v>0</v>
      </c>
      <c r="D94" s="76"/>
      <c r="E94" s="48"/>
      <c r="F94" s="48"/>
      <c r="G94" s="48"/>
      <c r="H94" s="74"/>
      <c r="I94" s="74"/>
      <c r="J94" s="74"/>
      <c r="K94" s="71"/>
      <c r="L94" s="48"/>
    </row>
    <row r="95" customHeight="1" spans="1:12">
      <c r="A95" s="48"/>
      <c r="B95" s="76"/>
      <c r="C95" s="74">
        <v>0</v>
      </c>
      <c r="D95" s="76"/>
      <c r="E95" s="48"/>
      <c r="F95" s="48"/>
      <c r="G95" s="48"/>
      <c r="H95" s="74"/>
      <c r="I95" s="74"/>
      <c r="J95" s="74"/>
      <c r="K95" s="71"/>
      <c r="L95" s="48"/>
    </row>
    <row r="96" customHeight="1" spans="1:12">
      <c r="A96" s="48"/>
      <c r="B96" s="76"/>
      <c r="C96" s="74">
        <v>0</v>
      </c>
      <c r="D96" s="76"/>
      <c r="E96" s="48"/>
      <c r="F96" s="48"/>
      <c r="G96" s="48"/>
      <c r="H96" s="74"/>
      <c r="I96" s="74"/>
      <c r="J96" s="74"/>
      <c r="K96" s="71"/>
      <c r="L96" s="48"/>
    </row>
    <row r="97" customHeight="1" spans="1:12">
      <c r="A97" s="48"/>
      <c r="B97" s="76"/>
      <c r="C97" s="74"/>
      <c r="D97" s="76"/>
      <c r="E97" s="48"/>
      <c r="F97" s="48"/>
      <c r="G97" s="48"/>
      <c r="H97" s="74"/>
      <c r="I97" s="74"/>
      <c r="J97" s="74"/>
      <c r="K97" s="71"/>
      <c r="L97" s="48"/>
    </row>
    <row r="98" customHeight="1" spans="1:12">
      <c r="A98" s="48"/>
      <c r="B98" s="76"/>
      <c r="C98" s="74"/>
      <c r="D98" s="76"/>
      <c r="E98" s="48"/>
      <c r="F98" s="48"/>
      <c r="G98" s="48"/>
      <c r="H98" s="74"/>
      <c r="I98" s="74"/>
      <c r="J98" s="74"/>
      <c r="K98" s="71"/>
      <c r="L98" s="48"/>
    </row>
    <row r="99" s="41" customFormat="1" customHeight="1" spans="1:20">
      <c r="A99" s="48" t="s">
        <v>1155</v>
      </c>
      <c r="B99" s="11">
        <f>SUM(B7,B8)</f>
        <v>660457</v>
      </c>
      <c r="C99" s="11">
        <f>SUM(C7,C8)</f>
        <v>812193</v>
      </c>
      <c r="D99" s="11">
        <f>SUM(D7,D8)</f>
        <v>438267</v>
      </c>
      <c r="E99" s="10">
        <f>IFERROR(D99/B99,0)</f>
        <v>0.663581429222493</v>
      </c>
      <c r="F99" s="10">
        <f>IFERROR(D99/C99,0)</f>
        <v>0.539609427808415</v>
      </c>
      <c r="G99" s="71" t="s">
        <v>1156</v>
      </c>
      <c r="H99" s="11">
        <f>SUM(H7,H8)</f>
        <v>660457</v>
      </c>
      <c r="I99" s="11">
        <f>SUM(I7,I8)</f>
        <v>812193</v>
      </c>
      <c r="J99" s="11">
        <f>SUM(J7,J8)</f>
        <v>438267</v>
      </c>
      <c r="K99" s="10">
        <f>IFERROR(J99/H99,0)</f>
        <v>0.663581429222493</v>
      </c>
      <c r="L99" s="10">
        <f>IFERROR(J99/I99,0)</f>
        <v>0.539609427808415</v>
      </c>
      <c r="M99" s="51"/>
      <c r="N99" s="51"/>
      <c r="O99" s="51"/>
      <c r="P99" s="51"/>
      <c r="Q99" s="51"/>
      <c r="R99" s="51"/>
      <c r="S99" s="51"/>
      <c r="T99" s="51"/>
    </row>
    <row r="102" customHeight="1" spans="10:10">
      <c r="J102" s="50"/>
    </row>
    <row r="103" customHeight="1" spans="10:10">
      <c r="J103" s="50"/>
    </row>
    <row r="105" customHeight="1" spans="9:9">
      <c r="I105" s="50"/>
    </row>
  </sheetData>
  <mergeCells count="13">
    <mergeCell ref="A1:L1"/>
    <mergeCell ref="A2:L2"/>
    <mergeCell ref="A3:L3"/>
    <mergeCell ref="A4:F4"/>
    <mergeCell ref="G4:L4"/>
    <mergeCell ref="D5:F5"/>
    <mergeCell ref="J5:L5"/>
    <mergeCell ref="A5:A6"/>
    <mergeCell ref="B5:B6"/>
    <mergeCell ref="C5:C6"/>
    <mergeCell ref="G5:G6"/>
    <mergeCell ref="H5:H6"/>
    <mergeCell ref="I5:I6"/>
  </mergeCells>
  <pageMargins left="0.75" right="0.75" top="1" bottom="1" header="0.5" footer="0.5"/>
  <headerFooter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10"/>
  <sheetViews>
    <sheetView workbookViewId="0">
      <selection activeCell="D45" sqref="D45"/>
    </sheetView>
  </sheetViews>
  <sheetFormatPr defaultColWidth="8" defaultRowHeight="14.15" customHeight="1"/>
  <cols>
    <col min="1" max="1" width="15" style="52" customWidth="1"/>
    <col min="2" max="2" width="33.75" style="52" customWidth="1"/>
    <col min="3" max="4" width="15" style="52" customWidth="1"/>
    <col min="5" max="5" width="21" style="52" customWidth="1"/>
    <col min="6" max="6" width="17.75" style="52" customWidth="1"/>
    <col min="7" max="9" width="15" style="52" customWidth="1"/>
  </cols>
  <sheetData>
    <row r="1" ht="14.25" customHeight="1" spans="1:20">
      <c r="A1" s="53" t="s">
        <v>1157</v>
      </c>
      <c r="B1" s="54"/>
      <c r="C1" s="54"/>
      <c r="D1" s="54"/>
      <c r="E1" s="54"/>
      <c r="F1" s="54"/>
      <c r="G1" s="54"/>
      <c r="H1" s="54"/>
      <c r="I1" s="54"/>
      <c r="J1" s="53"/>
      <c r="K1" s="54"/>
      <c r="L1" s="54"/>
      <c r="M1" s="54"/>
      <c r="N1" s="54"/>
      <c r="O1" s="54"/>
      <c r="P1" s="54"/>
      <c r="Q1" s="54"/>
      <c r="T1" s="54"/>
    </row>
    <row r="2" ht="30" customHeight="1" spans="1:9">
      <c r="A2" s="55" t="s">
        <v>1158</v>
      </c>
      <c r="B2" s="56"/>
      <c r="C2" s="56"/>
      <c r="D2" s="56"/>
      <c r="E2" s="56"/>
      <c r="F2" s="56"/>
      <c r="G2" s="56"/>
      <c r="H2" s="56"/>
      <c r="I2" s="56"/>
    </row>
    <row r="3" ht="14.25" customHeight="1" spans="1:9">
      <c r="A3" s="57" t="s">
        <v>3</v>
      </c>
      <c r="B3" s="57"/>
      <c r="C3" s="57"/>
      <c r="D3" s="57"/>
      <c r="E3" s="57"/>
      <c r="F3" s="57"/>
      <c r="G3" s="57"/>
      <c r="H3" s="57"/>
      <c r="I3" s="57"/>
    </row>
    <row r="4" ht="14.25" customHeight="1" spans="1:9">
      <c r="A4" s="58" t="s">
        <v>4</v>
      </c>
      <c r="B4" s="59"/>
      <c r="C4" s="60" t="s">
        <v>1159</v>
      </c>
      <c r="D4" s="60" t="s">
        <v>1160</v>
      </c>
      <c r="E4" s="60" t="s">
        <v>1161</v>
      </c>
      <c r="F4" s="60" t="s">
        <v>1162</v>
      </c>
      <c r="G4" s="60" t="s">
        <v>1163</v>
      </c>
      <c r="H4" s="60" t="s">
        <v>1164</v>
      </c>
      <c r="I4" s="60" t="s">
        <v>1165</v>
      </c>
    </row>
    <row r="5" ht="14.25" customHeight="1" spans="1:9">
      <c r="A5" s="58" t="s">
        <v>8</v>
      </c>
      <c r="B5" s="58" t="s">
        <v>9</v>
      </c>
      <c r="C5" s="61"/>
      <c r="D5" s="61"/>
      <c r="E5" s="61"/>
      <c r="F5" s="61"/>
      <c r="G5" s="61"/>
      <c r="H5" s="61"/>
      <c r="I5" s="61"/>
    </row>
    <row r="6" ht="14.25" customHeight="1" spans="1:9">
      <c r="A6" s="62">
        <v>201</v>
      </c>
      <c r="B6" s="63" t="s">
        <v>44</v>
      </c>
      <c r="C6" s="64">
        <f t="shared" ref="C6:I6" si="0">SUM(C7:C32)</f>
        <v>30561</v>
      </c>
      <c r="D6" s="65">
        <f t="shared" si="0"/>
        <v>30561</v>
      </c>
      <c r="E6" s="65">
        <f t="shared" si="0"/>
        <v>0</v>
      </c>
      <c r="F6" s="65">
        <f t="shared" si="0"/>
        <v>0</v>
      </c>
      <c r="G6" s="65">
        <f t="shared" si="0"/>
        <v>0</v>
      </c>
      <c r="H6" s="65">
        <f t="shared" si="0"/>
        <v>0</v>
      </c>
      <c r="I6" s="65">
        <f t="shared" si="0"/>
        <v>0</v>
      </c>
    </row>
    <row r="7" ht="14.25" customHeight="1" spans="1:9">
      <c r="A7" s="62">
        <v>20101</v>
      </c>
      <c r="B7" s="63" t="s">
        <v>45</v>
      </c>
      <c r="C7" s="64">
        <f t="shared" ref="C7:C32" si="1">SUM(D7:I7)</f>
        <v>1093</v>
      </c>
      <c r="D7" s="66">
        <v>1093</v>
      </c>
      <c r="E7" s="66">
        <v>0</v>
      </c>
      <c r="F7" s="66"/>
      <c r="G7" s="66">
        <v>0</v>
      </c>
      <c r="H7" s="66">
        <v>0</v>
      </c>
      <c r="I7" s="66">
        <v>0</v>
      </c>
    </row>
    <row r="8" ht="14.25" customHeight="1" spans="1:9">
      <c r="A8" s="62">
        <v>20102</v>
      </c>
      <c r="B8" s="63" t="s">
        <v>57</v>
      </c>
      <c r="C8" s="65">
        <f t="shared" si="1"/>
        <v>238</v>
      </c>
      <c r="D8" s="67">
        <v>238</v>
      </c>
      <c r="E8" s="67">
        <v>0</v>
      </c>
      <c r="F8" s="66"/>
      <c r="G8" s="67">
        <v>0</v>
      </c>
      <c r="H8" s="67">
        <v>0</v>
      </c>
      <c r="I8" s="67">
        <v>0</v>
      </c>
    </row>
    <row r="9" ht="14.25" customHeight="1" spans="1:9">
      <c r="A9" s="62">
        <v>20103</v>
      </c>
      <c r="B9" s="63" t="s">
        <v>62</v>
      </c>
      <c r="C9" s="65">
        <f t="shared" si="1"/>
        <v>17073</v>
      </c>
      <c r="D9" s="67">
        <v>17073</v>
      </c>
      <c r="E9" s="67">
        <v>0</v>
      </c>
      <c r="F9" s="66"/>
      <c r="G9" s="67">
        <v>0</v>
      </c>
      <c r="H9" s="67">
        <v>0</v>
      </c>
      <c r="I9" s="67">
        <v>0</v>
      </c>
    </row>
    <row r="10" ht="14.25" customHeight="1" spans="1:9">
      <c r="A10" s="62">
        <v>20104</v>
      </c>
      <c r="B10" s="63" t="s">
        <v>69</v>
      </c>
      <c r="C10" s="65">
        <f t="shared" si="1"/>
        <v>2480</v>
      </c>
      <c r="D10" s="67">
        <v>2480</v>
      </c>
      <c r="E10" s="67">
        <v>0</v>
      </c>
      <c r="F10" s="66"/>
      <c r="G10" s="67">
        <v>0</v>
      </c>
      <c r="H10" s="67">
        <v>0</v>
      </c>
      <c r="I10" s="67">
        <v>0</v>
      </c>
    </row>
    <row r="11" ht="14.25" customHeight="1" spans="1:9">
      <c r="A11" s="62">
        <v>20105</v>
      </c>
      <c r="B11" s="63" t="s">
        <v>76</v>
      </c>
      <c r="C11" s="65">
        <f t="shared" si="1"/>
        <v>135</v>
      </c>
      <c r="D11" s="67">
        <v>135</v>
      </c>
      <c r="E11" s="67">
        <v>0</v>
      </c>
      <c r="F11" s="66"/>
      <c r="G11" s="67">
        <v>0</v>
      </c>
      <c r="H11" s="67">
        <v>0</v>
      </c>
      <c r="I11" s="67">
        <v>0</v>
      </c>
    </row>
    <row r="12" ht="14.25" customHeight="1" spans="1:9">
      <c r="A12" s="62">
        <v>20106</v>
      </c>
      <c r="B12" s="63" t="s">
        <v>83</v>
      </c>
      <c r="C12" s="65">
        <f t="shared" si="1"/>
        <v>1094</v>
      </c>
      <c r="D12" s="67">
        <v>1094</v>
      </c>
      <c r="E12" s="67">
        <v>0</v>
      </c>
      <c r="F12" s="66"/>
      <c r="G12" s="67">
        <v>0</v>
      </c>
      <c r="H12" s="67">
        <v>0</v>
      </c>
      <c r="I12" s="67">
        <v>0</v>
      </c>
    </row>
    <row r="13" ht="14.25" customHeight="1" spans="1:9">
      <c r="A13" s="62">
        <v>20107</v>
      </c>
      <c r="B13" s="63" t="s">
        <v>90</v>
      </c>
      <c r="C13" s="65">
        <f t="shared" si="1"/>
        <v>2000</v>
      </c>
      <c r="D13" s="67">
        <v>2000</v>
      </c>
      <c r="E13" s="67">
        <v>0</v>
      </c>
      <c r="F13" s="66"/>
      <c r="G13" s="67">
        <v>0</v>
      </c>
      <c r="H13" s="67">
        <v>0</v>
      </c>
      <c r="I13" s="67">
        <v>0</v>
      </c>
    </row>
    <row r="14" ht="14.25" customHeight="1" spans="1:9">
      <c r="A14" s="62">
        <v>20108</v>
      </c>
      <c r="B14" s="63" t="s">
        <v>93</v>
      </c>
      <c r="C14" s="65">
        <f t="shared" si="1"/>
        <v>230</v>
      </c>
      <c r="D14" s="67">
        <v>230</v>
      </c>
      <c r="E14" s="67">
        <v>0</v>
      </c>
      <c r="F14" s="66"/>
      <c r="G14" s="67">
        <v>0</v>
      </c>
      <c r="H14" s="67">
        <v>0</v>
      </c>
      <c r="I14" s="67">
        <v>0</v>
      </c>
    </row>
    <row r="15" ht="14.25" customHeight="1" spans="1:9">
      <c r="A15" s="62">
        <v>20109</v>
      </c>
      <c r="B15" s="63" t="s">
        <v>97</v>
      </c>
      <c r="C15" s="65">
        <f t="shared" si="1"/>
        <v>0</v>
      </c>
      <c r="D15" s="67">
        <v>0</v>
      </c>
      <c r="E15" s="67">
        <v>0</v>
      </c>
      <c r="F15" s="66"/>
      <c r="G15" s="67">
        <v>0</v>
      </c>
      <c r="H15" s="67">
        <v>0</v>
      </c>
      <c r="I15" s="67">
        <v>0</v>
      </c>
    </row>
    <row r="16" ht="14.25" customHeight="1" spans="1:9">
      <c r="A16" s="62">
        <v>20111</v>
      </c>
      <c r="B16" s="63" t="s">
        <v>105</v>
      </c>
      <c r="C16" s="65">
        <f t="shared" si="1"/>
        <v>1040</v>
      </c>
      <c r="D16" s="67">
        <v>1040</v>
      </c>
      <c r="E16" s="67">
        <v>0</v>
      </c>
      <c r="F16" s="66"/>
      <c r="G16" s="67">
        <v>0</v>
      </c>
      <c r="H16" s="67">
        <v>0</v>
      </c>
      <c r="I16" s="67">
        <v>0</v>
      </c>
    </row>
    <row r="17" ht="14.25" customHeight="1" spans="1:9">
      <c r="A17" s="62">
        <v>20113</v>
      </c>
      <c r="B17" s="63" t="s">
        <v>110</v>
      </c>
      <c r="C17" s="65">
        <f t="shared" si="1"/>
        <v>780</v>
      </c>
      <c r="D17" s="67">
        <v>780</v>
      </c>
      <c r="E17" s="67">
        <v>0</v>
      </c>
      <c r="F17" s="66"/>
      <c r="G17" s="67">
        <v>0</v>
      </c>
      <c r="H17" s="67">
        <v>0</v>
      </c>
      <c r="I17" s="67">
        <v>0</v>
      </c>
    </row>
    <row r="18" ht="14.25" customHeight="1" spans="1:9">
      <c r="A18" s="62">
        <v>20114</v>
      </c>
      <c r="B18" s="63" t="s">
        <v>117</v>
      </c>
      <c r="C18" s="65">
        <f t="shared" si="1"/>
        <v>0</v>
      </c>
      <c r="D18" s="67">
        <v>0</v>
      </c>
      <c r="E18" s="67">
        <v>0</v>
      </c>
      <c r="F18" s="66"/>
      <c r="G18" s="67">
        <v>0</v>
      </c>
      <c r="H18" s="67">
        <v>0</v>
      </c>
      <c r="I18" s="67">
        <v>0</v>
      </c>
    </row>
    <row r="19" ht="14.25" customHeight="1" spans="1:9">
      <c r="A19" s="62">
        <v>20123</v>
      </c>
      <c r="B19" s="63" t="s">
        <v>125</v>
      </c>
      <c r="C19" s="65">
        <f t="shared" si="1"/>
        <v>0</v>
      </c>
      <c r="D19" s="67">
        <v>0</v>
      </c>
      <c r="E19" s="67">
        <v>0</v>
      </c>
      <c r="F19" s="66"/>
      <c r="G19" s="67">
        <v>0</v>
      </c>
      <c r="H19" s="67">
        <v>0</v>
      </c>
      <c r="I19" s="67">
        <v>0</v>
      </c>
    </row>
    <row r="20" ht="14.25" customHeight="1" spans="1:9">
      <c r="A20" s="62">
        <v>20125</v>
      </c>
      <c r="B20" s="63" t="s">
        <v>128</v>
      </c>
      <c r="C20" s="65">
        <f t="shared" si="1"/>
        <v>0</v>
      </c>
      <c r="D20" s="67">
        <v>0</v>
      </c>
      <c r="E20" s="67">
        <v>0</v>
      </c>
      <c r="F20" s="66"/>
      <c r="G20" s="67">
        <v>0</v>
      </c>
      <c r="H20" s="67">
        <v>0</v>
      </c>
      <c r="I20" s="67">
        <v>0</v>
      </c>
    </row>
    <row r="21" ht="14.25" customHeight="1" spans="1:9">
      <c r="A21" s="62">
        <v>20126</v>
      </c>
      <c r="B21" s="63" t="s">
        <v>132</v>
      </c>
      <c r="C21" s="65">
        <f t="shared" si="1"/>
        <v>0</v>
      </c>
      <c r="D21" s="67">
        <v>0</v>
      </c>
      <c r="E21" s="67">
        <v>0</v>
      </c>
      <c r="F21" s="66"/>
      <c r="G21" s="67">
        <v>0</v>
      </c>
      <c r="H21" s="67">
        <v>0</v>
      </c>
      <c r="I21" s="67">
        <v>0</v>
      </c>
    </row>
    <row r="22" ht="14.25" customHeight="1" spans="1:9">
      <c r="A22" s="62">
        <v>20128</v>
      </c>
      <c r="B22" s="63" t="s">
        <v>135</v>
      </c>
      <c r="C22" s="65">
        <f t="shared" si="1"/>
        <v>10</v>
      </c>
      <c r="D22" s="67">
        <v>10</v>
      </c>
      <c r="E22" s="67">
        <v>0</v>
      </c>
      <c r="F22" s="66"/>
      <c r="G22" s="67">
        <v>0</v>
      </c>
      <c r="H22" s="67">
        <v>0</v>
      </c>
      <c r="I22" s="67">
        <v>0</v>
      </c>
    </row>
    <row r="23" ht="14.25" customHeight="1" spans="1:9">
      <c r="A23" s="62">
        <v>20129</v>
      </c>
      <c r="B23" s="63" t="s">
        <v>137</v>
      </c>
      <c r="C23" s="65">
        <f t="shared" si="1"/>
        <v>98</v>
      </c>
      <c r="D23" s="67">
        <v>98</v>
      </c>
      <c r="E23" s="67">
        <v>0</v>
      </c>
      <c r="F23" s="66"/>
      <c r="G23" s="67">
        <v>0</v>
      </c>
      <c r="H23" s="67">
        <v>0</v>
      </c>
      <c r="I23" s="67">
        <v>0</v>
      </c>
    </row>
    <row r="24" ht="14.25" customHeight="1" spans="1:9">
      <c r="A24" s="62">
        <v>20131</v>
      </c>
      <c r="B24" s="63" t="s">
        <v>140</v>
      </c>
      <c r="C24" s="65">
        <f t="shared" si="1"/>
        <v>1296</v>
      </c>
      <c r="D24" s="67">
        <v>1296</v>
      </c>
      <c r="E24" s="67">
        <v>0</v>
      </c>
      <c r="F24" s="66"/>
      <c r="G24" s="67">
        <v>0</v>
      </c>
      <c r="H24" s="67">
        <v>0</v>
      </c>
      <c r="I24" s="67">
        <v>0</v>
      </c>
    </row>
    <row r="25" ht="14.25" customHeight="1" spans="1:9">
      <c r="A25" s="62">
        <v>20132</v>
      </c>
      <c r="B25" s="63" t="s">
        <v>143</v>
      </c>
      <c r="C25" s="65">
        <f t="shared" si="1"/>
        <v>378</v>
      </c>
      <c r="D25" s="67">
        <v>378</v>
      </c>
      <c r="E25" s="67">
        <v>0</v>
      </c>
      <c r="F25" s="66"/>
      <c r="G25" s="67">
        <v>0</v>
      </c>
      <c r="H25" s="67">
        <v>0</v>
      </c>
      <c r="I25" s="67">
        <v>0</v>
      </c>
    </row>
    <row r="26" ht="14.25" customHeight="1" spans="1:9">
      <c r="A26" s="62">
        <v>20133</v>
      </c>
      <c r="B26" s="63" t="s">
        <v>146</v>
      </c>
      <c r="C26" s="65">
        <f t="shared" si="1"/>
        <v>260</v>
      </c>
      <c r="D26" s="67">
        <v>260</v>
      </c>
      <c r="E26" s="67">
        <v>0</v>
      </c>
      <c r="F26" s="66"/>
      <c r="G26" s="67">
        <v>0</v>
      </c>
      <c r="H26" s="67">
        <v>0</v>
      </c>
      <c r="I26" s="67">
        <v>0</v>
      </c>
    </row>
    <row r="27" ht="14.25" customHeight="1" spans="1:9">
      <c r="A27" s="62">
        <v>20134</v>
      </c>
      <c r="B27" s="63" t="s">
        <v>149</v>
      </c>
      <c r="C27" s="65">
        <f t="shared" si="1"/>
        <v>120</v>
      </c>
      <c r="D27" s="67">
        <v>120</v>
      </c>
      <c r="E27" s="67">
        <v>0</v>
      </c>
      <c r="F27" s="66"/>
      <c r="G27" s="67">
        <v>0</v>
      </c>
      <c r="H27" s="67">
        <v>0</v>
      </c>
      <c r="I27" s="67">
        <v>0</v>
      </c>
    </row>
    <row r="28" ht="14.25" customHeight="1" spans="1:9">
      <c r="A28" s="62">
        <v>20135</v>
      </c>
      <c r="B28" s="63" t="s">
        <v>153</v>
      </c>
      <c r="C28" s="65">
        <f t="shared" si="1"/>
        <v>0</v>
      </c>
      <c r="D28" s="67">
        <v>0</v>
      </c>
      <c r="E28" s="67">
        <v>0</v>
      </c>
      <c r="F28" s="66"/>
      <c r="G28" s="67">
        <v>0</v>
      </c>
      <c r="H28" s="67">
        <v>0</v>
      </c>
      <c r="I28" s="67">
        <v>0</v>
      </c>
    </row>
    <row r="29" ht="14.25" customHeight="1" spans="1:9">
      <c r="A29" s="62">
        <v>20136</v>
      </c>
      <c r="B29" s="63" t="s">
        <v>155</v>
      </c>
      <c r="C29" s="65">
        <f t="shared" si="1"/>
        <v>0</v>
      </c>
      <c r="D29" s="67">
        <v>0</v>
      </c>
      <c r="E29" s="67">
        <v>0</v>
      </c>
      <c r="F29" s="66"/>
      <c r="G29" s="67">
        <v>0</v>
      </c>
      <c r="H29" s="67">
        <v>0</v>
      </c>
      <c r="I29" s="67">
        <v>0</v>
      </c>
    </row>
    <row r="30" ht="14.25" customHeight="1" spans="1:9">
      <c r="A30" s="62">
        <v>20137</v>
      </c>
      <c r="B30" s="63" t="s">
        <v>157</v>
      </c>
      <c r="C30" s="65">
        <f t="shared" si="1"/>
        <v>0</v>
      </c>
      <c r="D30" s="67">
        <v>0</v>
      </c>
      <c r="E30" s="67">
        <v>0</v>
      </c>
      <c r="F30" s="66"/>
      <c r="G30" s="67">
        <v>0</v>
      </c>
      <c r="H30" s="67">
        <v>0</v>
      </c>
      <c r="I30" s="67">
        <v>0</v>
      </c>
    </row>
    <row r="31" ht="14.25" customHeight="1" spans="1:9">
      <c r="A31" s="62">
        <v>20138</v>
      </c>
      <c r="B31" s="63" t="s">
        <v>160</v>
      </c>
      <c r="C31" s="65">
        <f t="shared" si="1"/>
        <v>2236</v>
      </c>
      <c r="D31" s="67">
        <v>2236</v>
      </c>
      <c r="E31" s="67">
        <v>0</v>
      </c>
      <c r="F31" s="66"/>
      <c r="G31" s="67">
        <v>0</v>
      </c>
      <c r="H31" s="67">
        <v>0</v>
      </c>
      <c r="I31" s="67">
        <v>0</v>
      </c>
    </row>
    <row r="32" ht="14.25" customHeight="1" spans="1:9">
      <c r="A32" s="62">
        <v>20199</v>
      </c>
      <c r="B32" s="63" t="s">
        <v>170</v>
      </c>
      <c r="C32" s="65">
        <f t="shared" si="1"/>
        <v>0</v>
      </c>
      <c r="D32" s="67">
        <v>0</v>
      </c>
      <c r="E32" s="67">
        <v>0</v>
      </c>
      <c r="F32" s="66"/>
      <c r="G32" s="67">
        <v>0</v>
      </c>
      <c r="H32" s="67">
        <v>0</v>
      </c>
      <c r="I32" s="67">
        <v>0</v>
      </c>
    </row>
    <row r="33" ht="14.25" customHeight="1" spans="1:9">
      <c r="A33" s="62">
        <v>202</v>
      </c>
      <c r="B33" s="63" t="s">
        <v>173</v>
      </c>
      <c r="C33" s="64">
        <f t="shared" ref="C33:I33" si="2">SUM(C34,C35)</f>
        <v>0</v>
      </c>
      <c r="D33" s="65">
        <f t="shared" si="2"/>
        <v>0</v>
      </c>
      <c r="E33" s="65">
        <f t="shared" si="2"/>
        <v>0</v>
      </c>
      <c r="F33" s="65">
        <f t="shared" si="2"/>
        <v>0</v>
      </c>
      <c r="G33" s="65">
        <f t="shared" si="2"/>
        <v>0</v>
      </c>
      <c r="H33" s="65">
        <f t="shared" si="2"/>
        <v>0</v>
      </c>
      <c r="I33" s="65">
        <f t="shared" si="2"/>
        <v>0</v>
      </c>
    </row>
    <row r="34" ht="14.25" customHeight="1" spans="1:9">
      <c r="A34" s="62">
        <v>20205</v>
      </c>
      <c r="B34" s="63" t="s">
        <v>174</v>
      </c>
      <c r="C34" s="64">
        <f>SUM(D34:I34)</f>
        <v>0</v>
      </c>
      <c r="D34" s="66">
        <v>0</v>
      </c>
      <c r="E34" s="66">
        <v>0</v>
      </c>
      <c r="F34" s="66"/>
      <c r="G34" s="66">
        <v>0</v>
      </c>
      <c r="H34" s="66">
        <v>0</v>
      </c>
      <c r="I34" s="66">
        <v>0</v>
      </c>
    </row>
    <row r="35" ht="14.25" customHeight="1" spans="1:9">
      <c r="A35" s="62">
        <v>20299</v>
      </c>
      <c r="B35" s="63" t="s">
        <v>176</v>
      </c>
      <c r="C35" s="65">
        <f>SUM(D35:I35)</f>
        <v>0</v>
      </c>
      <c r="D35" s="67">
        <v>0</v>
      </c>
      <c r="E35" s="66">
        <v>0</v>
      </c>
      <c r="F35" s="66"/>
      <c r="G35" s="66">
        <v>0</v>
      </c>
      <c r="H35" s="67">
        <v>0</v>
      </c>
      <c r="I35" s="67">
        <v>0</v>
      </c>
    </row>
    <row r="36" ht="14.25" customHeight="1" spans="1:9">
      <c r="A36" s="62">
        <v>203</v>
      </c>
      <c r="B36" s="63" t="s">
        <v>177</v>
      </c>
      <c r="C36" s="64">
        <f t="shared" ref="C36:I36" si="3">SUM(C37,C38)</f>
        <v>0</v>
      </c>
      <c r="D36" s="65">
        <f t="shared" si="3"/>
        <v>0</v>
      </c>
      <c r="E36" s="65">
        <f t="shared" si="3"/>
        <v>0</v>
      </c>
      <c r="F36" s="65">
        <f t="shared" si="3"/>
        <v>0</v>
      </c>
      <c r="G36" s="65">
        <f t="shared" si="3"/>
        <v>0</v>
      </c>
      <c r="H36" s="65">
        <f t="shared" si="3"/>
        <v>0</v>
      </c>
      <c r="I36" s="65">
        <f t="shared" si="3"/>
        <v>0</v>
      </c>
    </row>
    <row r="37" ht="14.25" customHeight="1" spans="1:9">
      <c r="A37" s="62">
        <v>20306</v>
      </c>
      <c r="B37" s="63" t="s">
        <v>178</v>
      </c>
      <c r="C37" s="64">
        <f>SUM(D37:I37)</f>
        <v>0</v>
      </c>
      <c r="D37" s="66">
        <v>0</v>
      </c>
      <c r="E37" s="66">
        <v>0</v>
      </c>
      <c r="F37" s="66"/>
      <c r="G37" s="66">
        <v>0</v>
      </c>
      <c r="H37" s="66">
        <v>0</v>
      </c>
      <c r="I37" s="66">
        <v>0</v>
      </c>
    </row>
    <row r="38" ht="14.25" customHeight="1" spans="1:9">
      <c r="A38" s="62">
        <v>20399</v>
      </c>
      <c r="B38" s="63" t="s">
        <v>186</v>
      </c>
      <c r="C38" s="65">
        <f>SUM(D38:I38)</f>
        <v>0</v>
      </c>
      <c r="D38" s="67">
        <v>0</v>
      </c>
      <c r="E38" s="66">
        <v>0</v>
      </c>
      <c r="F38" s="66"/>
      <c r="G38" s="66">
        <v>0</v>
      </c>
      <c r="H38" s="67">
        <v>0</v>
      </c>
      <c r="I38" s="67">
        <v>0</v>
      </c>
    </row>
    <row r="39" ht="14.25" customHeight="1" spans="1:9">
      <c r="A39" s="62">
        <v>204</v>
      </c>
      <c r="B39" s="63" t="s">
        <v>1166</v>
      </c>
      <c r="C39" s="64">
        <f t="shared" ref="C39:I39" si="4">SUM(C40:C50)</f>
        <v>23600</v>
      </c>
      <c r="D39" s="65">
        <f t="shared" si="4"/>
        <v>23600</v>
      </c>
      <c r="E39" s="65">
        <f t="shared" si="4"/>
        <v>0</v>
      </c>
      <c r="F39" s="65">
        <f t="shared" si="4"/>
        <v>0</v>
      </c>
      <c r="G39" s="65">
        <f t="shared" si="4"/>
        <v>0</v>
      </c>
      <c r="H39" s="65">
        <f t="shared" si="4"/>
        <v>0</v>
      </c>
      <c r="I39" s="65">
        <f t="shared" si="4"/>
        <v>0</v>
      </c>
    </row>
    <row r="40" ht="14.25" customHeight="1" spans="1:9">
      <c r="A40" s="62">
        <v>20401</v>
      </c>
      <c r="B40" s="63" t="s">
        <v>188</v>
      </c>
      <c r="C40" s="64">
        <f t="shared" ref="C40:C50" si="5">SUM(D40:I40)</f>
        <v>0</v>
      </c>
      <c r="D40" s="66">
        <v>0</v>
      </c>
      <c r="E40" s="66">
        <v>0</v>
      </c>
      <c r="F40" s="66"/>
      <c r="G40" s="66">
        <v>0</v>
      </c>
      <c r="H40" s="66">
        <v>0</v>
      </c>
      <c r="I40" s="66">
        <v>0</v>
      </c>
    </row>
    <row r="41" ht="14.25" customHeight="1" spans="1:9">
      <c r="A41" s="62">
        <v>20402</v>
      </c>
      <c r="B41" s="63" t="s">
        <v>191</v>
      </c>
      <c r="C41" s="65">
        <f t="shared" si="5"/>
        <v>17220</v>
      </c>
      <c r="D41" s="67">
        <v>17220</v>
      </c>
      <c r="E41" s="67">
        <v>0</v>
      </c>
      <c r="F41" s="66"/>
      <c r="G41" s="66">
        <v>0</v>
      </c>
      <c r="H41" s="67">
        <v>0</v>
      </c>
      <c r="I41" s="67">
        <v>0</v>
      </c>
    </row>
    <row r="42" ht="14.25" customHeight="1" spans="1:9">
      <c r="A42" s="62">
        <v>20403</v>
      </c>
      <c r="B42" s="63" t="s">
        <v>197</v>
      </c>
      <c r="C42" s="65">
        <f t="shared" si="5"/>
        <v>0</v>
      </c>
      <c r="D42" s="67">
        <v>0</v>
      </c>
      <c r="E42" s="67">
        <v>0</v>
      </c>
      <c r="F42" s="66"/>
      <c r="G42" s="66">
        <v>0</v>
      </c>
      <c r="H42" s="67">
        <v>0</v>
      </c>
      <c r="I42" s="67">
        <v>0</v>
      </c>
    </row>
    <row r="43" ht="14.25" customHeight="1" spans="1:9">
      <c r="A43" s="62">
        <v>20404</v>
      </c>
      <c r="B43" s="63" t="s">
        <v>200</v>
      </c>
      <c r="C43" s="65">
        <f t="shared" si="5"/>
        <v>110</v>
      </c>
      <c r="D43" s="67">
        <v>110</v>
      </c>
      <c r="E43" s="67">
        <v>0</v>
      </c>
      <c r="F43" s="66"/>
      <c r="G43" s="67">
        <v>0</v>
      </c>
      <c r="H43" s="67">
        <v>0</v>
      </c>
      <c r="I43" s="67">
        <v>0</v>
      </c>
    </row>
    <row r="44" ht="14.25" customHeight="1" spans="1:9">
      <c r="A44" s="62">
        <v>20405</v>
      </c>
      <c r="B44" s="63" t="s">
        <v>204</v>
      </c>
      <c r="C44" s="65">
        <f t="shared" si="5"/>
        <v>180</v>
      </c>
      <c r="D44" s="67">
        <v>180</v>
      </c>
      <c r="E44" s="67">
        <v>0</v>
      </c>
      <c r="F44" s="66"/>
      <c r="G44" s="67">
        <v>0</v>
      </c>
      <c r="H44" s="67">
        <v>0</v>
      </c>
      <c r="I44" s="67">
        <v>0</v>
      </c>
    </row>
    <row r="45" ht="14.25" customHeight="1" spans="1:9">
      <c r="A45" s="62">
        <v>20406</v>
      </c>
      <c r="B45" s="63" t="s">
        <v>209</v>
      </c>
      <c r="C45" s="65">
        <f t="shared" si="5"/>
        <v>677</v>
      </c>
      <c r="D45" s="67">
        <v>677</v>
      </c>
      <c r="E45" s="67">
        <v>0</v>
      </c>
      <c r="F45" s="66"/>
      <c r="G45" s="67">
        <v>0</v>
      </c>
      <c r="H45" s="67">
        <v>0</v>
      </c>
      <c r="I45" s="67">
        <v>0</v>
      </c>
    </row>
    <row r="46" ht="14.25" customHeight="1" spans="1:9">
      <c r="A46" s="62">
        <v>20407</v>
      </c>
      <c r="B46" s="63" t="s">
        <v>218</v>
      </c>
      <c r="C46" s="65">
        <f t="shared" si="5"/>
        <v>0</v>
      </c>
      <c r="D46" s="67">
        <v>0</v>
      </c>
      <c r="E46" s="67">
        <v>0</v>
      </c>
      <c r="F46" s="66"/>
      <c r="G46" s="67">
        <v>0</v>
      </c>
      <c r="H46" s="67">
        <v>0</v>
      </c>
      <c r="I46" s="67">
        <v>0</v>
      </c>
    </row>
    <row r="47" ht="14.25" customHeight="1" spans="1:9">
      <c r="A47" s="62">
        <v>20408</v>
      </c>
      <c r="B47" s="63" t="s">
        <v>223</v>
      </c>
      <c r="C47" s="65">
        <f t="shared" si="5"/>
        <v>0</v>
      </c>
      <c r="D47" s="67">
        <v>0</v>
      </c>
      <c r="E47" s="67">
        <v>0</v>
      </c>
      <c r="F47" s="66"/>
      <c r="G47" s="67">
        <v>0</v>
      </c>
      <c r="H47" s="67">
        <v>0</v>
      </c>
      <c r="I47" s="67">
        <v>0</v>
      </c>
    </row>
    <row r="48" ht="14.25" customHeight="1" spans="1:9">
      <c r="A48" s="62">
        <v>20409</v>
      </c>
      <c r="B48" s="63" t="s">
        <v>228</v>
      </c>
      <c r="C48" s="65">
        <f t="shared" si="5"/>
        <v>0</v>
      </c>
      <c r="D48" s="67">
        <v>0</v>
      </c>
      <c r="E48" s="67">
        <v>0</v>
      </c>
      <c r="F48" s="66"/>
      <c r="G48" s="67">
        <v>0</v>
      </c>
      <c r="H48" s="67">
        <v>0</v>
      </c>
      <c r="I48" s="67">
        <v>0</v>
      </c>
    </row>
    <row r="49" ht="14.25" customHeight="1" spans="1:9">
      <c r="A49" s="62">
        <v>20410</v>
      </c>
      <c r="B49" s="63" t="s">
        <v>232</v>
      </c>
      <c r="C49" s="65">
        <f t="shared" si="5"/>
        <v>0</v>
      </c>
      <c r="D49" s="67">
        <v>0</v>
      </c>
      <c r="E49" s="67">
        <v>0</v>
      </c>
      <c r="F49" s="66"/>
      <c r="G49" s="67">
        <v>0</v>
      </c>
      <c r="H49" s="67">
        <v>0</v>
      </c>
      <c r="I49" s="67">
        <v>0</v>
      </c>
    </row>
    <row r="50" ht="14.25" customHeight="1" spans="1:9">
      <c r="A50" s="62">
        <v>20499</v>
      </c>
      <c r="B50" s="63" t="s">
        <v>235</v>
      </c>
      <c r="C50" s="65">
        <f t="shared" si="5"/>
        <v>5413</v>
      </c>
      <c r="D50" s="67">
        <v>5413</v>
      </c>
      <c r="E50" s="67">
        <v>0</v>
      </c>
      <c r="F50" s="66"/>
      <c r="G50" s="67">
        <v>0</v>
      </c>
      <c r="H50" s="67">
        <v>0</v>
      </c>
      <c r="I50" s="67">
        <v>0</v>
      </c>
    </row>
    <row r="51" ht="14.25" customHeight="1" spans="1:9">
      <c r="A51" s="62">
        <v>205</v>
      </c>
      <c r="B51" s="63" t="s">
        <v>238</v>
      </c>
      <c r="C51" s="64">
        <f t="shared" ref="C51:I51" si="6">SUM(C52:C61)</f>
        <v>47003</v>
      </c>
      <c r="D51" s="65">
        <f t="shared" si="6"/>
        <v>47003</v>
      </c>
      <c r="E51" s="65">
        <f t="shared" si="6"/>
        <v>0</v>
      </c>
      <c r="F51" s="65">
        <f t="shared" si="6"/>
        <v>0</v>
      </c>
      <c r="G51" s="65">
        <f t="shared" si="6"/>
        <v>0</v>
      </c>
      <c r="H51" s="65">
        <f t="shared" si="6"/>
        <v>0</v>
      </c>
      <c r="I51" s="65">
        <f t="shared" si="6"/>
        <v>0</v>
      </c>
    </row>
    <row r="52" ht="14.25" customHeight="1" spans="1:9">
      <c r="A52" s="62">
        <v>20501</v>
      </c>
      <c r="B52" s="63" t="s">
        <v>239</v>
      </c>
      <c r="C52" s="64">
        <f t="shared" ref="C52:C61" si="7">SUM(D52:I52)</f>
        <v>315</v>
      </c>
      <c r="D52" s="66">
        <v>315</v>
      </c>
      <c r="E52" s="66">
        <v>0</v>
      </c>
      <c r="F52" s="66"/>
      <c r="G52" s="66">
        <v>0</v>
      </c>
      <c r="H52" s="66">
        <v>0</v>
      </c>
      <c r="I52" s="66">
        <v>0</v>
      </c>
    </row>
    <row r="53" ht="14.25" customHeight="1" spans="1:9">
      <c r="A53" s="62">
        <v>20502</v>
      </c>
      <c r="B53" s="63" t="s">
        <v>241</v>
      </c>
      <c r="C53" s="65">
        <f t="shared" si="7"/>
        <v>42624</v>
      </c>
      <c r="D53" s="67">
        <v>42624</v>
      </c>
      <c r="E53" s="67">
        <v>0</v>
      </c>
      <c r="F53" s="66"/>
      <c r="G53" s="67">
        <v>0</v>
      </c>
      <c r="H53" s="67">
        <v>0</v>
      </c>
      <c r="I53" s="67">
        <v>0</v>
      </c>
    </row>
    <row r="54" ht="14.25" customHeight="1" spans="1:9">
      <c r="A54" s="62">
        <v>20503</v>
      </c>
      <c r="B54" s="63" t="s">
        <v>248</v>
      </c>
      <c r="C54" s="65">
        <f t="shared" si="7"/>
        <v>1669</v>
      </c>
      <c r="D54" s="67">
        <v>1669</v>
      </c>
      <c r="E54" s="67">
        <v>0</v>
      </c>
      <c r="F54" s="66"/>
      <c r="G54" s="67">
        <v>0</v>
      </c>
      <c r="H54" s="67">
        <v>0</v>
      </c>
      <c r="I54" s="67">
        <v>0</v>
      </c>
    </row>
    <row r="55" ht="14.25" customHeight="1" spans="1:9">
      <c r="A55" s="62">
        <v>20504</v>
      </c>
      <c r="B55" s="63" t="s">
        <v>254</v>
      </c>
      <c r="C55" s="65">
        <f t="shared" si="7"/>
        <v>0</v>
      </c>
      <c r="D55" s="67">
        <v>0</v>
      </c>
      <c r="E55" s="67">
        <v>0</v>
      </c>
      <c r="F55" s="66"/>
      <c r="G55" s="67">
        <v>0</v>
      </c>
      <c r="H55" s="67">
        <v>0</v>
      </c>
      <c r="I55" s="67">
        <v>0</v>
      </c>
    </row>
    <row r="56" ht="14.25" customHeight="1" spans="1:9">
      <c r="A56" s="62">
        <v>20505</v>
      </c>
      <c r="B56" s="63" t="s">
        <v>260</v>
      </c>
      <c r="C56" s="65">
        <f t="shared" si="7"/>
        <v>0</v>
      </c>
      <c r="D56" s="67">
        <v>0</v>
      </c>
      <c r="E56" s="67">
        <v>0</v>
      </c>
      <c r="F56" s="66"/>
      <c r="G56" s="67">
        <v>0</v>
      </c>
      <c r="H56" s="67">
        <v>0</v>
      </c>
      <c r="I56" s="67">
        <v>0</v>
      </c>
    </row>
    <row r="57" ht="14.25" customHeight="1" spans="1:9">
      <c r="A57" s="62">
        <v>20506</v>
      </c>
      <c r="B57" s="63" t="s">
        <v>264</v>
      </c>
      <c r="C57" s="65">
        <f t="shared" si="7"/>
        <v>0</v>
      </c>
      <c r="D57" s="67">
        <v>0</v>
      </c>
      <c r="E57" s="67">
        <v>0</v>
      </c>
      <c r="F57" s="66"/>
      <c r="G57" s="67">
        <v>0</v>
      </c>
      <c r="H57" s="67">
        <v>0</v>
      </c>
      <c r="I57" s="67">
        <v>0</v>
      </c>
    </row>
    <row r="58" ht="14.25" customHeight="1" spans="1:9">
      <c r="A58" s="62">
        <v>20507</v>
      </c>
      <c r="B58" s="63" t="s">
        <v>268</v>
      </c>
      <c r="C58" s="65">
        <f t="shared" si="7"/>
        <v>1150</v>
      </c>
      <c r="D58" s="67">
        <v>1150</v>
      </c>
      <c r="E58" s="67">
        <v>0</v>
      </c>
      <c r="F58" s="66"/>
      <c r="G58" s="67">
        <v>0</v>
      </c>
      <c r="H58" s="67">
        <v>0</v>
      </c>
      <c r="I58" s="67">
        <v>0</v>
      </c>
    </row>
    <row r="59" ht="14.25" customHeight="1" spans="1:9">
      <c r="A59" s="62">
        <v>20508</v>
      </c>
      <c r="B59" s="63" t="s">
        <v>272</v>
      </c>
      <c r="C59" s="65">
        <f t="shared" si="7"/>
        <v>1245</v>
      </c>
      <c r="D59" s="67">
        <v>1245</v>
      </c>
      <c r="E59" s="67">
        <v>0</v>
      </c>
      <c r="F59" s="66"/>
      <c r="G59" s="67">
        <v>0</v>
      </c>
      <c r="H59" s="67">
        <v>0</v>
      </c>
      <c r="I59" s="67">
        <v>0</v>
      </c>
    </row>
    <row r="60" ht="14.25" customHeight="1" spans="1:9">
      <c r="A60" s="62">
        <v>20509</v>
      </c>
      <c r="B60" s="63" t="s">
        <v>278</v>
      </c>
      <c r="C60" s="65">
        <f t="shared" si="7"/>
        <v>0</v>
      </c>
      <c r="D60" s="67">
        <v>0</v>
      </c>
      <c r="E60" s="67">
        <v>0</v>
      </c>
      <c r="F60" s="66"/>
      <c r="G60" s="67">
        <v>0</v>
      </c>
      <c r="H60" s="67">
        <v>0</v>
      </c>
      <c r="I60" s="67">
        <v>0</v>
      </c>
    </row>
    <row r="61" ht="14.25" customHeight="1" spans="1:9">
      <c r="A61" s="62">
        <v>20599</v>
      </c>
      <c r="B61" s="63" t="s">
        <v>285</v>
      </c>
      <c r="C61" s="65">
        <f t="shared" si="7"/>
        <v>0</v>
      </c>
      <c r="D61" s="67">
        <v>0</v>
      </c>
      <c r="E61" s="67">
        <v>0</v>
      </c>
      <c r="F61" s="66"/>
      <c r="G61" s="67">
        <v>0</v>
      </c>
      <c r="H61" s="67">
        <v>0</v>
      </c>
      <c r="I61" s="67">
        <v>0</v>
      </c>
    </row>
    <row r="62" ht="14.25" customHeight="1" spans="1:9">
      <c r="A62" s="62">
        <v>206</v>
      </c>
      <c r="B62" s="63" t="s">
        <v>286</v>
      </c>
      <c r="C62" s="64">
        <f t="shared" ref="C62:I62" si="8">SUM(C63:C72)</f>
        <v>104</v>
      </c>
      <c r="D62" s="65">
        <f t="shared" si="8"/>
        <v>104</v>
      </c>
      <c r="E62" s="65">
        <f t="shared" si="8"/>
        <v>0</v>
      </c>
      <c r="F62" s="65">
        <f t="shared" si="8"/>
        <v>0</v>
      </c>
      <c r="G62" s="65">
        <f t="shared" si="8"/>
        <v>0</v>
      </c>
      <c r="H62" s="65">
        <f t="shared" si="8"/>
        <v>0</v>
      </c>
      <c r="I62" s="65">
        <f t="shared" si="8"/>
        <v>0</v>
      </c>
    </row>
    <row r="63" ht="14.25" customHeight="1" spans="1:9">
      <c r="A63" s="62">
        <v>20601</v>
      </c>
      <c r="B63" s="63" t="s">
        <v>287</v>
      </c>
      <c r="C63" s="64">
        <f t="shared" ref="C63:C72" si="9">SUM(D63:I63)</f>
        <v>104</v>
      </c>
      <c r="D63" s="66">
        <v>104</v>
      </c>
      <c r="E63" s="66">
        <v>0</v>
      </c>
      <c r="F63" s="66"/>
      <c r="G63" s="66">
        <v>0</v>
      </c>
      <c r="H63" s="66">
        <v>0</v>
      </c>
      <c r="I63" s="66">
        <v>0</v>
      </c>
    </row>
    <row r="64" ht="14.25" customHeight="1" spans="1:9">
      <c r="A64" s="62">
        <v>20602</v>
      </c>
      <c r="B64" s="63" t="s">
        <v>289</v>
      </c>
      <c r="C64" s="65">
        <f t="shared" si="9"/>
        <v>0</v>
      </c>
      <c r="D64" s="67">
        <v>0</v>
      </c>
      <c r="E64" s="67">
        <v>0</v>
      </c>
      <c r="F64" s="66"/>
      <c r="G64" s="67">
        <v>0</v>
      </c>
      <c r="H64" s="67">
        <v>0</v>
      </c>
      <c r="I64" s="67">
        <v>0</v>
      </c>
    </row>
    <row r="65" ht="14.25" customHeight="1" spans="1:9">
      <c r="A65" s="62">
        <v>20603</v>
      </c>
      <c r="B65" s="63" t="s">
        <v>298</v>
      </c>
      <c r="C65" s="65">
        <f t="shared" si="9"/>
        <v>0</v>
      </c>
      <c r="D65" s="67">
        <v>0</v>
      </c>
      <c r="E65" s="67">
        <v>0</v>
      </c>
      <c r="F65" s="66"/>
      <c r="G65" s="67">
        <v>0</v>
      </c>
      <c r="H65" s="67">
        <v>0</v>
      </c>
      <c r="I65" s="67">
        <v>0</v>
      </c>
    </row>
    <row r="66" ht="14.25" customHeight="1" spans="1:9">
      <c r="A66" s="62">
        <v>20604</v>
      </c>
      <c r="B66" s="63" t="s">
        <v>303</v>
      </c>
      <c r="C66" s="65">
        <f t="shared" si="9"/>
        <v>0</v>
      </c>
      <c r="D66" s="67">
        <v>0</v>
      </c>
      <c r="E66" s="67">
        <v>0</v>
      </c>
      <c r="F66" s="66"/>
      <c r="G66" s="67">
        <v>0</v>
      </c>
      <c r="H66" s="67">
        <v>0</v>
      </c>
      <c r="I66" s="67">
        <v>0</v>
      </c>
    </row>
    <row r="67" ht="14.25" customHeight="1" spans="1:9">
      <c r="A67" s="62">
        <v>20605</v>
      </c>
      <c r="B67" s="63" t="s">
        <v>307</v>
      </c>
      <c r="C67" s="65">
        <f t="shared" si="9"/>
        <v>0</v>
      </c>
      <c r="D67" s="67">
        <v>0</v>
      </c>
      <c r="E67" s="67">
        <v>0</v>
      </c>
      <c r="F67" s="66"/>
      <c r="G67" s="67">
        <v>0</v>
      </c>
      <c r="H67" s="67">
        <v>0</v>
      </c>
      <c r="I67" s="67">
        <v>0</v>
      </c>
    </row>
    <row r="68" ht="14.25" customHeight="1" spans="1:9">
      <c r="A68" s="62">
        <v>20606</v>
      </c>
      <c r="B68" s="63" t="s">
        <v>311</v>
      </c>
      <c r="C68" s="65">
        <f t="shared" si="9"/>
        <v>0</v>
      </c>
      <c r="D68" s="67">
        <v>0</v>
      </c>
      <c r="E68" s="67">
        <v>0</v>
      </c>
      <c r="F68" s="66"/>
      <c r="G68" s="67">
        <v>0</v>
      </c>
      <c r="H68" s="67">
        <v>0</v>
      </c>
      <c r="I68" s="67">
        <v>0</v>
      </c>
    </row>
    <row r="69" ht="14.25" customHeight="1" spans="1:9">
      <c r="A69" s="62">
        <v>20607</v>
      </c>
      <c r="B69" s="63" t="s">
        <v>316</v>
      </c>
      <c r="C69" s="65">
        <f t="shared" si="9"/>
        <v>0</v>
      </c>
      <c r="D69" s="67">
        <v>0</v>
      </c>
      <c r="E69" s="67">
        <v>0</v>
      </c>
      <c r="F69" s="66"/>
      <c r="G69" s="67">
        <v>0</v>
      </c>
      <c r="H69" s="67">
        <v>0</v>
      </c>
      <c r="I69" s="67">
        <v>0</v>
      </c>
    </row>
    <row r="70" ht="14.25" customHeight="1" spans="1:9">
      <c r="A70" s="62">
        <v>20608</v>
      </c>
      <c r="B70" s="63" t="s">
        <v>322</v>
      </c>
      <c r="C70" s="65">
        <f t="shared" si="9"/>
        <v>0</v>
      </c>
      <c r="D70" s="67">
        <v>0</v>
      </c>
      <c r="E70" s="67">
        <v>0</v>
      </c>
      <c r="F70" s="66"/>
      <c r="G70" s="67">
        <v>0</v>
      </c>
      <c r="H70" s="67">
        <v>0</v>
      </c>
      <c r="I70" s="67">
        <v>0</v>
      </c>
    </row>
    <row r="71" ht="14.25" customHeight="1" spans="1:9">
      <c r="A71" s="62">
        <v>20609</v>
      </c>
      <c r="B71" s="63" t="s">
        <v>326</v>
      </c>
      <c r="C71" s="65">
        <f t="shared" si="9"/>
        <v>0</v>
      </c>
      <c r="D71" s="67">
        <v>0</v>
      </c>
      <c r="E71" s="67">
        <v>0</v>
      </c>
      <c r="F71" s="66"/>
      <c r="G71" s="67">
        <v>0</v>
      </c>
      <c r="H71" s="67">
        <v>0</v>
      </c>
      <c r="I71" s="67">
        <v>0</v>
      </c>
    </row>
    <row r="72" ht="14.25" customHeight="1" spans="1:9">
      <c r="A72" s="62">
        <v>20699</v>
      </c>
      <c r="B72" s="63" t="s">
        <v>330</v>
      </c>
      <c r="C72" s="65">
        <f t="shared" si="9"/>
        <v>0</v>
      </c>
      <c r="D72" s="67">
        <v>0</v>
      </c>
      <c r="E72" s="67">
        <v>0</v>
      </c>
      <c r="F72" s="66"/>
      <c r="G72" s="67">
        <v>0</v>
      </c>
      <c r="H72" s="67">
        <v>0</v>
      </c>
      <c r="I72" s="67">
        <v>0</v>
      </c>
    </row>
    <row r="73" ht="14.25" customHeight="1" spans="1:9">
      <c r="A73" s="62">
        <v>207</v>
      </c>
      <c r="B73" s="63" t="s">
        <v>335</v>
      </c>
      <c r="C73" s="64">
        <f t="shared" ref="C73:I73" si="10">SUM(C74:C79)</f>
        <v>2604</v>
      </c>
      <c r="D73" s="65">
        <f t="shared" si="10"/>
        <v>2604</v>
      </c>
      <c r="E73" s="65">
        <f t="shared" si="10"/>
        <v>0</v>
      </c>
      <c r="F73" s="65">
        <f t="shared" si="10"/>
        <v>0</v>
      </c>
      <c r="G73" s="65">
        <f t="shared" si="10"/>
        <v>0</v>
      </c>
      <c r="H73" s="65">
        <f t="shared" si="10"/>
        <v>0</v>
      </c>
      <c r="I73" s="65">
        <f t="shared" si="10"/>
        <v>0</v>
      </c>
    </row>
    <row r="74" ht="14.25" customHeight="1" spans="1:9">
      <c r="A74" s="62">
        <v>20701</v>
      </c>
      <c r="B74" s="63" t="s">
        <v>336</v>
      </c>
      <c r="C74" s="64">
        <f t="shared" ref="C74:C79" si="11">SUM(D74:I74)</f>
        <v>1207</v>
      </c>
      <c r="D74" s="66">
        <v>1207</v>
      </c>
      <c r="E74" s="66">
        <v>0</v>
      </c>
      <c r="F74" s="66"/>
      <c r="G74" s="66">
        <v>0</v>
      </c>
      <c r="H74" s="66">
        <v>0</v>
      </c>
      <c r="I74" s="66">
        <v>0</v>
      </c>
    </row>
    <row r="75" ht="14.25" customHeight="1" spans="1:9">
      <c r="A75" s="62">
        <v>20702</v>
      </c>
      <c r="B75" s="63" t="s">
        <v>349</v>
      </c>
      <c r="C75" s="65">
        <f t="shared" si="11"/>
        <v>203</v>
      </c>
      <c r="D75" s="67">
        <v>203</v>
      </c>
      <c r="E75" s="67">
        <v>0</v>
      </c>
      <c r="F75" s="66"/>
      <c r="G75" s="67">
        <v>0</v>
      </c>
      <c r="H75" s="67">
        <v>0</v>
      </c>
      <c r="I75" s="67">
        <v>0</v>
      </c>
    </row>
    <row r="76" ht="14.25" customHeight="1" spans="1:9">
      <c r="A76" s="62">
        <v>20703</v>
      </c>
      <c r="B76" s="63" t="s">
        <v>354</v>
      </c>
      <c r="C76" s="65">
        <f t="shared" si="11"/>
        <v>185</v>
      </c>
      <c r="D76" s="67">
        <v>185</v>
      </c>
      <c r="E76" s="67">
        <v>0</v>
      </c>
      <c r="F76" s="66"/>
      <c r="G76" s="67">
        <v>0</v>
      </c>
      <c r="H76" s="67">
        <v>0</v>
      </c>
      <c r="I76" s="67">
        <v>0</v>
      </c>
    </row>
    <row r="77" ht="14.25" customHeight="1" spans="1:9">
      <c r="A77" s="62">
        <v>20706</v>
      </c>
      <c r="B77" s="63" t="s">
        <v>362</v>
      </c>
      <c r="C77" s="65">
        <f t="shared" si="11"/>
        <v>128</v>
      </c>
      <c r="D77" s="67">
        <v>128</v>
      </c>
      <c r="E77" s="67">
        <v>0</v>
      </c>
      <c r="F77" s="66"/>
      <c r="G77" s="67">
        <v>0</v>
      </c>
      <c r="H77" s="67">
        <v>0</v>
      </c>
      <c r="I77" s="67">
        <v>0</v>
      </c>
    </row>
    <row r="78" ht="14.25" customHeight="1" spans="1:9">
      <c r="A78" s="62">
        <v>20708</v>
      </c>
      <c r="B78" s="63" t="s">
        <v>368</v>
      </c>
      <c r="C78" s="65">
        <f t="shared" si="11"/>
        <v>881</v>
      </c>
      <c r="D78" s="67">
        <v>881</v>
      </c>
      <c r="E78" s="67">
        <v>0</v>
      </c>
      <c r="F78" s="66"/>
      <c r="G78" s="67">
        <v>0</v>
      </c>
      <c r="H78" s="67">
        <v>0</v>
      </c>
      <c r="I78" s="67">
        <v>0</v>
      </c>
    </row>
    <row r="79" ht="14.25" customHeight="1" spans="1:9">
      <c r="A79" s="62">
        <v>20799</v>
      </c>
      <c r="B79" s="63" t="s">
        <v>373</v>
      </c>
      <c r="C79" s="65">
        <f t="shared" si="11"/>
        <v>0</v>
      </c>
      <c r="D79" s="67">
        <v>0</v>
      </c>
      <c r="E79" s="67">
        <v>0</v>
      </c>
      <c r="F79" s="66"/>
      <c r="G79" s="67">
        <v>0</v>
      </c>
      <c r="H79" s="67">
        <v>0</v>
      </c>
      <c r="I79" s="67">
        <v>0</v>
      </c>
    </row>
    <row r="80" ht="14.25" customHeight="1" spans="1:9">
      <c r="A80" s="62">
        <v>208</v>
      </c>
      <c r="B80" s="63" t="s">
        <v>377</v>
      </c>
      <c r="C80" s="64">
        <f t="shared" ref="C80:I80" si="12">SUM(C81:C101)</f>
        <v>97271</v>
      </c>
      <c r="D80" s="65">
        <f t="shared" si="12"/>
        <v>97271</v>
      </c>
      <c r="E80" s="65">
        <f t="shared" si="12"/>
        <v>0</v>
      </c>
      <c r="F80" s="65">
        <f t="shared" si="12"/>
        <v>0</v>
      </c>
      <c r="G80" s="65">
        <f t="shared" si="12"/>
        <v>0</v>
      </c>
      <c r="H80" s="65">
        <f t="shared" si="12"/>
        <v>0</v>
      </c>
      <c r="I80" s="65">
        <f t="shared" si="12"/>
        <v>0</v>
      </c>
    </row>
    <row r="81" ht="14.25" customHeight="1" spans="1:9">
      <c r="A81" s="62">
        <v>20801</v>
      </c>
      <c r="B81" s="63" t="s">
        <v>378</v>
      </c>
      <c r="C81" s="64">
        <f t="shared" ref="C81:C101" si="13">SUM(D81:I81)</f>
        <v>755</v>
      </c>
      <c r="D81" s="66">
        <v>755</v>
      </c>
      <c r="E81" s="66">
        <v>0</v>
      </c>
      <c r="F81" s="66"/>
      <c r="G81" s="66">
        <v>0</v>
      </c>
      <c r="H81" s="66">
        <v>0</v>
      </c>
      <c r="I81" s="66">
        <v>0</v>
      </c>
    </row>
    <row r="82" ht="14.25" customHeight="1" spans="1:9">
      <c r="A82" s="62">
        <v>20802</v>
      </c>
      <c r="B82" s="63" t="s">
        <v>392</v>
      </c>
      <c r="C82" s="65">
        <f t="shared" si="13"/>
        <v>352</v>
      </c>
      <c r="D82" s="67">
        <v>352</v>
      </c>
      <c r="E82" s="67">
        <v>0</v>
      </c>
      <c r="F82" s="66"/>
      <c r="G82" s="67">
        <v>0</v>
      </c>
      <c r="H82" s="67">
        <v>0</v>
      </c>
      <c r="I82" s="67">
        <v>0</v>
      </c>
    </row>
    <row r="83" ht="14.25" customHeight="1" spans="1:9">
      <c r="A83" s="62">
        <v>20804</v>
      </c>
      <c r="B83" s="63" t="s">
        <v>397</v>
      </c>
      <c r="C83" s="65">
        <f t="shared" si="13"/>
        <v>0</v>
      </c>
      <c r="D83" s="67">
        <v>0</v>
      </c>
      <c r="E83" s="67">
        <v>0</v>
      </c>
      <c r="F83" s="66"/>
      <c r="G83" s="67">
        <v>0</v>
      </c>
      <c r="H83" s="67">
        <v>0</v>
      </c>
      <c r="I83" s="67">
        <v>0</v>
      </c>
    </row>
    <row r="84" ht="14.25" customHeight="1" spans="1:9">
      <c r="A84" s="62">
        <v>20805</v>
      </c>
      <c r="B84" s="63" t="s">
        <v>399</v>
      </c>
      <c r="C84" s="65">
        <f t="shared" si="13"/>
        <v>62882</v>
      </c>
      <c r="D84" s="67">
        <v>62882</v>
      </c>
      <c r="E84" s="67">
        <v>0</v>
      </c>
      <c r="F84" s="66"/>
      <c r="G84" s="67">
        <v>0</v>
      </c>
      <c r="H84" s="67">
        <v>0</v>
      </c>
      <c r="I84" s="67">
        <v>0</v>
      </c>
    </row>
    <row r="85" ht="14.25" customHeight="1" spans="1:9">
      <c r="A85" s="62">
        <v>20806</v>
      </c>
      <c r="B85" s="63" t="s">
        <v>408</v>
      </c>
      <c r="C85" s="65">
        <f t="shared" si="13"/>
        <v>0</v>
      </c>
      <c r="D85" s="67">
        <v>0</v>
      </c>
      <c r="E85" s="67">
        <v>0</v>
      </c>
      <c r="F85" s="66"/>
      <c r="G85" s="67">
        <v>0</v>
      </c>
      <c r="H85" s="67">
        <v>0</v>
      </c>
      <c r="I85" s="67">
        <v>0</v>
      </c>
    </row>
    <row r="86" ht="14.25" customHeight="1" spans="1:9">
      <c r="A86" s="62">
        <v>20807</v>
      </c>
      <c r="B86" s="63" t="s">
        <v>412</v>
      </c>
      <c r="C86" s="65">
        <f t="shared" si="13"/>
        <v>1200</v>
      </c>
      <c r="D86" s="67">
        <v>1200</v>
      </c>
      <c r="E86" s="67">
        <v>0</v>
      </c>
      <c r="F86" s="66"/>
      <c r="G86" s="67">
        <v>0</v>
      </c>
      <c r="H86" s="67">
        <v>0</v>
      </c>
      <c r="I86" s="67">
        <v>0</v>
      </c>
    </row>
    <row r="87" ht="14.25" customHeight="1" spans="1:9">
      <c r="A87" s="62">
        <v>20808</v>
      </c>
      <c r="B87" s="63" t="s">
        <v>422</v>
      </c>
      <c r="C87" s="65">
        <f t="shared" si="13"/>
        <v>6797</v>
      </c>
      <c r="D87" s="67">
        <v>6797</v>
      </c>
      <c r="E87" s="67">
        <v>0</v>
      </c>
      <c r="F87" s="66"/>
      <c r="G87" s="67">
        <v>0</v>
      </c>
      <c r="H87" s="67">
        <v>0</v>
      </c>
      <c r="I87" s="67">
        <v>0</v>
      </c>
    </row>
    <row r="88" ht="14.25" customHeight="1" spans="1:9">
      <c r="A88" s="62">
        <v>20809</v>
      </c>
      <c r="B88" s="63" t="s">
        <v>431</v>
      </c>
      <c r="C88" s="65">
        <f t="shared" si="13"/>
        <v>1864</v>
      </c>
      <c r="D88" s="67">
        <v>1864</v>
      </c>
      <c r="E88" s="67">
        <v>0</v>
      </c>
      <c r="F88" s="66"/>
      <c r="G88" s="67">
        <v>0</v>
      </c>
      <c r="H88" s="67">
        <v>0</v>
      </c>
      <c r="I88" s="67">
        <v>0</v>
      </c>
    </row>
    <row r="89" ht="14.25" customHeight="1" spans="1:9">
      <c r="A89" s="62">
        <v>20810</v>
      </c>
      <c r="B89" s="63" t="s">
        <v>438</v>
      </c>
      <c r="C89" s="65">
        <f t="shared" si="13"/>
        <v>1102</v>
      </c>
      <c r="D89" s="67">
        <v>1102</v>
      </c>
      <c r="E89" s="67">
        <v>0</v>
      </c>
      <c r="F89" s="66"/>
      <c r="G89" s="67">
        <v>0</v>
      </c>
      <c r="H89" s="67">
        <v>0</v>
      </c>
      <c r="I89" s="67">
        <v>0</v>
      </c>
    </row>
    <row r="90" ht="14.25" customHeight="1" spans="1:9">
      <c r="A90" s="62">
        <v>20811</v>
      </c>
      <c r="B90" s="63" t="s">
        <v>446</v>
      </c>
      <c r="C90" s="65">
        <f t="shared" si="13"/>
        <v>710</v>
      </c>
      <c r="D90" s="67">
        <v>710</v>
      </c>
      <c r="E90" s="67">
        <v>0</v>
      </c>
      <c r="F90" s="66"/>
      <c r="G90" s="67">
        <v>0</v>
      </c>
      <c r="H90" s="67">
        <v>0</v>
      </c>
      <c r="I90" s="67">
        <v>0</v>
      </c>
    </row>
    <row r="91" ht="14.25" customHeight="1" spans="1:9">
      <c r="A91" s="62">
        <v>20816</v>
      </c>
      <c r="B91" s="63" t="s">
        <v>452</v>
      </c>
      <c r="C91" s="65">
        <f t="shared" si="13"/>
        <v>22</v>
      </c>
      <c r="D91" s="67">
        <v>22</v>
      </c>
      <c r="E91" s="67">
        <v>0</v>
      </c>
      <c r="F91" s="66"/>
      <c r="G91" s="67">
        <v>0</v>
      </c>
      <c r="H91" s="67">
        <v>0</v>
      </c>
      <c r="I91" s="67">
        <v>0</v>
      </c>
    </row>
    <row r="92" ht="14.25" customHeight="1" spans="1:9">
      <c r="A92" s="62">
        <v>20819</v>
      </c>
      <c r="B92" s="63" t="s">
        <v>454</v>
      </c>
      <c r="C92" s="65">
        <f t="shared" si="13"/>
        <v>5800</v>
      </c>
      <c r="D92" s="67">
        <v>5800</v>
      </c>
      <c r="E92" s="67">
        <v>0</v>
      </c>
      <c r="F92" s="66"/>
      <c r="G92" s="67">
        <v>0</v>
      </c>
      <c r="H92" s="67">
        <v>0</v>
      </c>
      <c r="I92" s="67">
        <v>0</v>
      </c>
    </row>
    <row r="93" ht="14.25" customHeight="1" spans="1:9">
      <c r="A93" s="62">
        <v>20820</v>
      </c>
      <c r="B93" s="63" t="s">
        <v>457</v>
      </c>
      <c r="C93" s="65">
        <f t="shared" si="13"/>
        <v>170</v>
      </c>
      <c r="D93" s="67">
        <v>170</v>
      </c>
      <c r="E93" s="67">
        <v>0</v>
      </c>
      <c r="F93" s="66"/>
      <c r="G93" s="67">
        <v>0</v>
      </c>
      <c r="H93" s="67">
        <v>0</v>
      </c>
      <c r="I93" s="67">
        <v>0</v>
      </c>
    </row>
    <row r="94" ht="14.25" customHeight="1" spans="1:9">
      <c r="A94" s="62">
        <v>20821</v>
      </c>
      <c r="B94" s="63" t="s">
        <v>460</v>
      </c>
      <c r="C94" s="65">
        <f t="shared" si="13"/>
        <v>6000</v>
      </c>
      <c r="D94" s="67">
        <v>6000</v>
      </c>
      <c r="E94" s="67">
        <v>0</v>
      </c>
      <c r="F94" s="66"/>
      <c r="G94" s="67">
        <v>0</v>
      </c>
      <c r="H94" s="67">
        <v>0</v>
      </c>
      <c r="I94" s="67">
        <v>0</v>
      </c>
    </row>
    <row r="95" ht="14.25" customHeight="1" spans="1:9">
      <c r="A95" s="62">
        <v>20824</v>
      </c>
      <c r="B95" s="63" t="s">
        <v>463</v>
      </c>
      <c r="C95" s="65">
        <f t="shared" si="13"/>
        <v>0</v>
      </c>
      <c r="D95" s="67">
        <v>0</v>
      </c>
      <c r="E95" s="67">
        <v>0</v>
      </c>
      <c r="F95" s="66"/>
      <c r="G95" s="67">
        <v>0</v>
      </c>
      <c r="H95" s="67">
        <v>0</v>
      </c>
      <c r="I95" s="67">
        <v>0</v>
      </c>
    </row>
    <row r="96" ht="14.25" customHeight="1" spans="1:9">
      <c r="A96" s="62">
        <v>20825</v>
      </c>
      <c r="B96" s="63" t="s">
        <v>466</v>
      </c>
      <c r="C96" s="65">
        <f t="shared" si="13"/>
        <v>350</v>
      </c>
      <c r="D96" s="67">
        <v>350</v>
      </c>
      <c r="E96" s="67">
        <v>0</v>
      </c>
      <c r="F96" s="66"/>
      <c r="G96" s="67">
        <v>0</v>
      </c>
      <c r="H96" s="67">
        <v>0</v>
      </c>
      <c r="I96" s="67">
        <v>0</v>
      </c>
    </row>
    <row r="97" ht="14.25" customHeight="1" spans="1:9">
      <c r="A97" s="62">
        <v>20826</v>
      </c>
      <c r="B97" s="63" t="s">
        <v>469</v>
      </c>
      <c r="C97" s="65">
        <f t="shared" si="13"/>
        <v>9000</v>
      </c>
      <c r="D97" s="67">
        <v>9000</v>
      </c>
      <c r="E97" s="67">
        <v>0</v>
      </c>
      <c r="F97" s="66"/>
      <c r="G97" s="67">
        <v>0</v>
      </c>
      <c r="H97" s="67">
        <v>0</v>
      </c>
      <c r="I97" s="67">
        <v>0</v>
      </c>
    </row>
    <row r="98" ht="14.25" customHeight="1" spans="1:9">
      <c r="A98" s="62">
        <v>20827</v>
      </c>
      <c r="B98" s="63" t="s">
        <v>473</v>
      </c>
      <c r="C98" s="65">
        <f t="shared" si="13"/>
        <v>5</v>
      </c>
      <c r="D98" s="67">
        <v>5</v>
      </c>
      <c r="E98" s="67">
        <v>0</v>
      </c>
      <c r="F98" s="66"/>
      <c r="G98" s="67">
        <v>0</v>
      </c>
      <c r="H98" s="67">
        <v>0</v>
      </c>
      <c r="I98" s="67">
        <v>0</v>
      </c>
    </row>
    <row r="99" ht="14.25" customHeight="1" spans="1:9">
      <c r="A99" s="62">
        <v>20828</v>
      </c>
      <c r="B99" s="63" t="s">
        <v>477</v>
      </c>
      <c r="C99" s="65">
        <f t="shared" si="13"/>
        <v>262</v>
      </c>
      <c r="D99" s="67">
        <v>262</v>
      </c>
      <c r="E99" s="67">
        <v>0</v>
      </c>
      <c r="F99" s="66"/>
      <c r="G99" s="67">
        <v>0</v>
      </c>
      <c r="H99" s="67">
        <v>0</v>
      </c>
      <c r="I99" s="67">
        <v>0</v>
      </c>
    </row>
    <row r="100" ht="14.25" customHeight="1" spans="1:9">
      <c r="A100" s="62">
        <v>20830</v>
      </c>
      <c r="B100" s="63" t="s">
        <v>481</v>
      </c>
      <c r="C100" s="65">
        <f t="shared" si="13"/>
        <v>0</v>
      </c>
      <c r="D100" s="67">
        <v>0</v>
      </c>
      <c r="E100" s="67">
        <v>0</v>
      </c>
      <c r="F100" s="66"/>
      <c r="G100" s="67">
        <v>0</v>
      </c>
      <c r="H100" s="67">
        <v>0</v>
      </c>
      <c r="I100" s="67">
        <v>0</v>
      </c>
    </row>
    <row r="101" ht="14.25" customHeight="1" spans="1:9">
      <c r="A101" s="62">
        <v>20899</v>
      </c>
      <c r="B101" s="63" t="s">
        <v>484</v>
      </c>
      <c r="C101" s="65">
        <f t="shared" si="13"/>
        <v>0</v>
      </c>
      <c r="D101" s="67">
        <v>0</v>
      </c>
      <c r="E101" s="67">
        <v>0</v>
      </c>
      <c r="F101" s="66"/>
      <c r="G101" s="67">
        <v>0</v>
      </c>
      <c r="H101" s="67">
        <v>0</v>
      </c>
      <c r="I101" s="67">
        <v>0</v>
      </c>
    </row>
    <row r="102" ht="14.25" customHeight="1" spans="1:9">
      <c r="A102" s="62">
        <v>210</v>
      </c>
      <c r="B102" s="63" t="s">
        <v>485</v>
      </c>
      <c r="C102" s="64">
        <f t="shared" ref="C102:I102" si="14">SUM(C103:C115)</f>
        <v>18671</v>
      </c>
      <c r="D102" s="65">
        <f t="shared" si="14"/>
        <v>18671</v>
      </c>
      <c r="E102" s="65">
        <f t="shared" si="14"/>
        <v>0</v>
      </c>
      <c r="F102" s="65">
        <f t="shared" si="14"/>
        <v>0</v>
      </c>
      <c r="G102" s="65">
        <f t="shared" si="14"/>
        <v>0</v>
      </c>
      <c r="H102" s="65">
        <f t="shared" si="14"/>
        <v>0</v>
      </c>
      <c r="I102" s="65">
        <f t="shared" si="14"/>
        <v>0</v>
      </c>
    </row>
    <row r="103" ht="14.25" customHeight="1" spans="1:9">
      <c r="A103" s="62">
        <v>21001</v>
      </c>
      <c r="B103" s="63" t="s">
        <v>486</v>
      </c>
      <c r="C103" s="64">
        <f t="shared" ref="C103:C115" si="15">SUM(D103:I103)</f>
        <v>113</v>
      </c>
      <c r="D103" s="66">
        <v>113</v>
      </c>
      <c r="E103" s="66">
        <v>0</v>
      </c>
      <c r="F103" s="66"/>
      <c r="G103" s="66">
        <v>0</v>
      </c>
      <c r="H103" s="66">
        <v>0</v>
      </c>
      <c r="I103" s="66">
        <v>0</v>
      </c>
    </row>
    <row r="104" ht="14.25" customHeight="1" spans="1:9">
      <c r="A104" s="62">
        <v>21002</v>
      </c>
      <c r="B104" s="63" t="s">
        <v>488</v>
      </c>
      <c r="C104" s="65">
        <f t="shared" si="15"/>
        <v>2183</v>
      </c>
      <c r="D104" s="67">
        <v>2183</v>
      </c>
      <c r="E104" s="67">
        <v>0</v>
      </c>
      <c r="F104" s="66"/>
      <c r="G104" s="67">
        <v>0</v>
      </c>
      <c r="H104" s="67">
        <v>0</v>
      </c>
      <c r="I104" s="67">
        <v>0</v>
      </c>
    </row>
    <row r="105" ht="14.25" customHeight="1" spans="1:9">
      <c r="A105" s="62">
        <v>21003</v>
      </c>
      <c r="B105" s="63" t="s">
        <v>503</v>
      </c>
      <c r="C105" s="65">
        <f t="shared" si="15"/>
        <v>460</v>
      </c>
      <c r="D105" s="67">
        <v>460</v>
      </c>
      <c r="E105" s="67">
        <v>0</v>
      </c>
      <c r="F105" s="66"/>
      <c r="G105" s="67">
        <v>0</v>
      </c>
      <c r="H105" s="67">
        <v>0</v>
      </c>
      <c r="I105" s="67">
        <v>0</v>
      </c>
    </row>
    <row r="106" ht="14.25" customHeight="1" spans="1:9">
      <c r="A106" s="62">
        <v>21004</v>
      </c>
      <c r="B106" s="63" t="s">
        <v>507</v>
      </c>
      <c r="C106" s="65">
        <f t="shared" si="15"/>
        <v>7459</v>
      </c>
      <c r="D106" s="67">
        <v>7459</v>
      </c>
      <c r="E106" s="67">
        <v>0</v>
      </c>
      <c r="F106" s="66"/>
      <c r="G106" s="67">
        <v>0</v>
      </c>
      <c r="H106" s="67">
        <v>0</v>
      </c>
      <c r="I106" s="67">
        <v>0</v>
      </c>
    </row>
    <row r="107" ht="14.25" customHeight="1" spans="1:9">
      <c r="A107" s="62">
        <v>21006</v>
      </c>
      <c r="B107" s="63" t="s">
        <v>519</v>
      </c>
      <c r="C107" s="65">
        <f t="shared" si="15"/>
        <v>0</v>
      </c>
      <c r="D107" s="67">
        <v>0</v>
      </c>
      <c r="E107" s="67">
        <v>0</v>
      </c>
      <c r="F107" s="66"/>
      <c r="G107" s="67">
        <v>0</v>
      </c>
      <c r="H107" s="67">
        <v>0</v>
      </c>
      <c r="I107" s="67">
        <v>0</v>
      </c>
    </row>
    <row r="108" ht="14.25" customHeight="1" spans="1:9">
      <c r="A108" s="62">
        <v>21007</v>
      </c>
      <c r="B108" s="63" t="s">
        <v>522</v>
      </c>
      <c r="C108" s="65">
        <f t="shared" si="15"/>
        <v>2583</v>
      </c>
      <c r="D108" s="67">
        <v>2583</v>
      </c>
      <c r="E108" s="67">
        <v>0</v>
      </c>
      <c r="F108" s="66"/>
      <c r="G108" s="67">
        <v>0</v>
      </c>
      <c r="H108" s="67">
        <v>0</v>
      </c>
      <c r="I108" s="67">
        <v>0</v>
      </c>
    </row>
    <row r="109" ht="14.25" customHeight="1" spans="1:9">
      <c r="A109" s="62">
        <v>21011</v>
      </c>
      <c r="B109" s="63" t="s">
        <v>526</v>
      </c>
      <c r="C109" s="65">
        <f t="shared" si="15"/>
        <v>5370</v>
      </c>
      <c r="D109" s="67">
        <v>5370</v>
      </c>
      <c r="E109" s="67">
        <v>0</v>
      </c>
      <c r="F109" s="66"/>
      <c r="G109" s="67">
        <v>0</v>
      </c>
      <c r="H109" s="67">
        <v>0</v>
      </c>
      <c r="I109" s="67">
        <v>0</v>
      </c>
    </row>
    <row r="110" ht="14.25" customHeight="1" spans="1:9">
      <c r="A110" s="62">
        <v>21012</v>
      </c>
      <c r="B110" s="63" t="s">
        <v>531</v>
      </c>
      <c r="C110" s="65">
        <f t="shared" si="15"/>
        <v>0</v>
      </c>
      <c r="D110" s="67">
        <v>0</v>
      </c>
      <c r="E110" s="67">
        <v>0</v>
      </c>
      <c r="F110" s="66"/>
      <c r="G110" s="67">
        <v>0</v>
      </c>
      <c r="H110" s="67">
        <v>0</v>
      </c>
      <c r="I110" s="67">
        <v>0</v>
      </c>
    </row>
    <row r="111" ht="14.25" customHeight="1" spans="1:9">
      <c r="A111" s="62">
        <v>21013</v>
      </c>
      <c r="B111" s="63" t="s">
        <v>535</v>
      </c>
      <c r="C111" s="65">
        <f t="shared" si="15"/>
        <v>360</v>
      </c>
      <c r="D111" s="67">
        <v>360</v>
      </c>
      <c r="E111" s="67">
        <v>0</v>
      </c>
      <c r="F111" s="66"/>
      <c r="G111" s="67">
        <v>0</v>
      </c>
      <c r="H111" s="67">
        <v>0</v>
      </c>
      <c r="I111" s="67">
        <v>0</v>
      </c>
    </row>
    <row r="112" ht="14.25" customHeight="1" spans="1:9">
      <c r="A112" s="62">
        <v>21014</v>
      </c>
      <c r="B112" s="63" t="s">
        <v>539</v>
      </c>
      <c r="C112" s="65">
        <f t="shared" si="15"/>
        <v>0</v>
      </c>
      <c r="D112" s="67">
        <v>0</v>
      </c>
      <c r="E112" s="67">
        <v>0</v>
      </c>
      <c r="F112" s="66"/>
      <c r="G112" s="67">
        <v>0</v>
      </c>
      <c r="H112" s="67">
        <v>0</v>
      </c>
      <c r="I112" s="67">
        <v>0</v>
      </c>
    </row>
    <row r="113" ht="14.25" customHeight="1" spans="1:9">
      <c r="A113" s="62">
        <v>21015</v>
      </c>
      <c r="B113" s="63" t="s">
        <v>542</v>
      </c>
      <c r="C113" s="65">
        <f t="shared" si="15"/>
        <v>110</v>
      </c>
      <c r="D113" s="67">
        <v>110</v>
      </c>
      <c r="E113" s="67">
        <v>0</v>
      </c>
      <c r="F113" s="66"/>
      <c r="G113" s="67">
        <v>0</v>
      </c>
      <c r="H113" s="67">
        <v>0</v>
      </c>
      <c r="I113" s="67">
        <v>0</v>
      </c>
    </row>
    <row r="114" ht="14.25" customHeight="1" spans="1:9">
      <c r="A114" s="62">
        <v>21016</v>
      </c>
      <c r="B114" s="63" t="s">
        <v>546</v>
      </c>
      <c r="C114" s="65">
        <f t="shared" si="15"/>
        <v>0</v>
      </c>
      <c r="D114" s="67">
        <v>0</v>
      </c>
      <c r="E114" s="67">
        <v>0</v>
      </c>
      <c r="F114" s="66"/>
      <c r="G114" s="67">
        <v>0</v>
      </c>
      <c r="H114" s="67">
        <v>0</v>
      </c>
      <c r="I114" s="67">
        <v>0</v>
      </c>
    </row>
    <row r="115" ht="14.25" customHeight="1" spans="1:9">
      <c r="A115" s="62">
        <v>21099</v>
      </c>
      <c r="B115" s="63" t="s">
        <v>547</v>
      </c>
      <c r="C115" s="65">
        <f t="shared" si="15"/>
        <v>33</v>
      </c>
      <c r="D115" s="67">
        <v>33</v>
      </c>
      <c r="E115" s="67">
        <v>0</v>
      </c>
      <c r="F115" s="66"/>
      <c r="G115" s="67">
        <v>0</v>
      </c>
      <c r="H115" s="67">
        <v>0</v>
      </c>
      <c r="I115" s="67">
        <v>0</v>
      </c>
    </row>
    <row r="116" ht="14.25" customHeight="1" spans="1:9">
      <c r="A116" s="62">
        <v>211</v>
      </c>
      <c r="B116" s="63" t="s">
        <v>548</v>
      </c>
      <c r="C116" s="64">
        <f t="shared" ref="C116:I116" si="16">SUM(C117:C131)</f>
        <v>21000</v>
      </c>
      <c r="D116" s="65">
        <f t="shared" si="16"/>
        <v>21000</v>
      </c>
      <c r="E116" s="65">
        <f t="shared" si="16"/>
        <v>0</v>
      </c>
      <c r="F116" s="65">
        <f t="shared" si="16"/>
        <v>0</v>
      </c>
      <c r="G116" s="65">
        <f t="shared" si="16"/>
        <v>0</v>
      </c>
      <c r="H116" s="65">
        <f t="shared" si="16"/>
        <v>0</v>
      </c>
      <c r="I116" s="65">
        <f t="shared" si="16"/>
        <v>0</v>
      </c>
    </row>
    <row r="117" ht="14.25" customHeight="1" spans="1:9">
      <c r="A117" s="62">
        <v>21101</v>
      </c>
      <c r="B117" s="63" t="s">
        <v>549</v>
      </c>
      <c r="C117" s="64">
        <f t="shared" ref="C117:C131" si="17">SUM(D117:I117)</f>
        <v>0</v>
      </c>
      <c r="D117" s="66">
        <v>0</v>
      </c>
      <c r="E117" s="66">
        <v>0</v>
      </c>
      <c r="F117" s="66"/>
      <c r="G117" s="66">
        <v>0</v>
      </c>
      <c r="H117" s="66">
        <v>0</v>
      </c>
      <c r="I117" s="66">
        <v>0</v>
      </c>
    </row>
    <row r="118" ht="14.25" customHeight="1" spans="1:9">
      <c r="A118" s="62">
        <v>21102</v>
      </c>
      <c r="B118" s="63" t="s">
        <v>556</v>
      </c>
      <c r="C118" s="65">
        <f t="shared" si="17"/>
        <v>0</v>
      </c>
      <c r="D118" s="67">
        <v>0</v>
      </c>
      <c r="E118" s="67">
        <v>0</v>
      </c>
      <c r="F118" s="66"/>
      <c r="G118" s="67">
        <v>0</v>
      </c>
      <c r="H118" s="67">
        <v>0</v>
      </c>
      <c r="I118" s="67">
        <v>0</v>
      </c>
    </row>
    <row r="119" ht="14.25" customHeight="1" spans="1:9">
      <c r="A119" s="62">
        <v>21103</v>
      </c>
      <c r="B119" s="63" t="s">
        <v>560</v>
      </c>
      <c r="C119" s="65">
        <f t="shared" si="17"/>
        <v>6000</v>
      </c>
      <c r="D119" s="67">
        <v>6000</v>
      </c>
      <c r="E119" s="67">
        <v>0</v>
      </c>
      <c r="F119" s="66"/>
      <c r="G119" s="67">
        <v>0</v>
      </c>
      <c r="H119" s="67">
        <v>0</v>
      </c>
      <c r="I119" s="67">
        <v>0</v>
      </c>
    </row>
    <row r="120" ht="14.25" customHeight="1" spans="1:9">
      <c r="A120" s="62">
        <v>21104</v>
      </c>
      <c r="B120" s="63" t="s">
        <v>569</v>
      </c>
      <c r="C120" s="65">
        <f t="shared" si="17"/>
        <v>15000</v>
      </c>
      <c r="D120" s="67">
        <v>15000</v>
      </c>
      <c r="E120" s="67">
        <v>0</v>
      </c>
      <c r="F120" s="66"/>
      <c r="G120" s="67">
        <v>0</v>
      </c>
      <c r="H120" s="67">
        <v>0</v>
      </c>
      <c r="I120" s="67">
        <v>0</v>
      </c>
    </row>
    <row r="121" ht="14.25" customHeight="1" spans="1:9">
      <c r="A121" s="62">
        <v>21105</v>
      </c>
      <c r="B121" s="63" t="s">
        <v>576</v>
      </c>
      <c r="C121" s="65">
        <f t="shared" si="17"/>
        <v>0</v>
      </c>
      <c r="D121" s="67">
        <v>0</v>
      </c>
      <c r="E121" s="67">
        <v>0</v>
      </c>
      <c r="F121" s="66"/>
      <c r="G121" s="67">
        <v>0</v>
      </c>
      <c r="H121" s="67">
        <v>0</v>
      </c>
      <c r="I121" s="67">
        <v>0</v>
      </c>
    </row>
    <row r="122" ht="14.25" customHeight="1" spans="1:9">
      <c r="A122" s="62">
        <v>21106</v>
      </c>
      <c r="B122" s="63" t="s">
        <v>583</v>
      </c>
      <c r="C122" s="65">
        <f t="shared" si="17"/>
        <v>0</v>
      </c>
      <c r="D122" s="67">
        <v>0</v>
      </c>
      <c r="E122" s="67">
        <v>0</v>
      </c>
      <c r="F122" s="66"/>
      <c r="G122" s="67">
        <v>0</v>
      </c>
      <c r="H122" s="67">
        <v>0</v>
      </c>
      <c r="I122" s="67">
        <v>0</v>
      </c>
    </row>
    <row r="123" ht="14.25" customHeight="1" spans="1:9">
      <c r="A123" s="62">
        <v>21107</v>
      </c>
      <c r="B123" s="63" t="s">
        <v>589</v>
      </c>
      <c r="C123" s="65">
        <f t="shared" si="17"/>
        <v>0</v>
      </c>
      <c r="D123" s="67">
        <v>0</v>
      </c>
      <c r="E123" s="67">
        <v>0</v>
      </c>
      <c r="F123" s="66"/>
      <c r="G123" s="67">
        <v>0</v>
      </c>
      <c r="H123" s="67">
        <v>0</v>
      </c>
      <c r="I123" s="67">
        <v>0</v>
      </c>
    </row>
    <row r="124" ht="14.25" customHeight="1" spans="1:9">
      <c r="A124" s="62">
        <v>21108</v>
      </c>
      <c r="B124" s="63" t="s">
        <v>592</v>
      </c>
      <c r="C124" s="65">
        <f t="shared" si="17"/>
        <v>0</v>
      </c>
      <c r="D124" s="67">
        <v>0</v>
      </c>
      <c r="E124" s="67">
        <v>0</v>
      </c>
      <c r="F124" s="66"/>
      <c r="G124" s="67">
        <v>0</v>
      </c>
      <c r="H124" s="67">
        <v>0</v>
      </c>
      <c r="I124" s="67">
        <v>0</v>
      </c>
    </row>
    <row r="125" ht="14.25" customHeight="1" spans="1:9">
      <c r="A125" s="62">
        <v>21109</v>
      </c>
      <c r="B125" s="63" t="s">
        <v>595</v>
      </c>
      <c r="C125" s="65">
        <f t="shared" si="17"/>
        <v>0</v>
      </c>
      <c r="D125" s="67">
        <v>0</v>
      </c>
      <c r="E125" s="67">
        <v>0</v>
      </c>
      <c r="F125" s="66"/>
      <c r="G125" s="67">
        <v>0</v>
      </c>
      <c r="H125" s="67">
        <v>0</v>
      </c>
      <c r="I125" s="67">
        <v>0</v>
      </c>
    </row>
    <row r="126" ht="14.25" customHeight="1" spans="1:9">
      <c r="A126" s="62">
        <v>21110</v>
      </c>
      <c r="B126" s="63" t="s">
        <v>596</v>
      </c>
      <c r="C126" s="65">
        <f t="shared" si="17"/>
        <v>0</v>
      </c>
      <c r="D126" s="67">
        <v>0</v>
      </c>
      <c r="E126" s="67">
        <v>0</v>
      </c>
      <c r="F126" s="66"/>
      <c r="G126" s="67">
        <v>0</v>
      </c>
      <c r="H126" s="67">
        <v>0</v>
      </c>
      <c r="I126" s="67">
        <v>0</v>
      </c>
    </row>
    <row r="127" ht="14.25" customHeight="1" spans="1:9">
      <c r="A127" s="62">
        <v>21111</v>
      </c>
      <c r="B127" s="63" t="s">
        <v>597</v>
      </c>
      <c r="C127" s="65">
        <f t="shared" si="17"/>
        <v>0</v>
      </c>
      <c r="D127" s="67">
        <v>0</v>
      </c>
      <c r="E127" s="67">
        <v>0</v>
      </c>
      <c r="F127" s="66"/>
      <c r="G127" s="67">
        <v>0</v>
      </c>
      <c r="H127" s="67">
        <v>0</v>
      </c>
      <c r="I127" s="67">
        <v>0</v>
      </c>
    </row>
    <row r="128" ht="14.25" customHeight="1" spans="1:9">
      <c r="A128" s="62">
        <v>21112</v>
      </c>
      <c r="B128" s="63" t="s">
        <v>603</v>
      </c>
      <c r="C128" s="65">
        <f t="shared" si="17"/>
        <v>0</v>
      </c>
      <c r="D128" s="67">
        <v>0</v>
      </c>
      <c r="E128" s="67">
        <v>0</v>
      </c>
      <c r="F128" s="66"/>
      <c r="G128" s="67">
        <v>0</v>
      </c>
      <c r="H128" s="67">
        <v>0</v>
      </c>
      <c r="I128" s="67">
        <v>0</v>
      </c>
    </row>
    <row r="129" ht="14.25" customHeight="1" spans="1:9">
      <c r="A129" s="62">
        <v>21113</v>
      </c>
      <c r="B129" s="63" t="s">
        <v>604</v>
      </c>
      <c r="C129" s="65">
        <f t="shared" si="17"/>
        <v>0</v>
      </c>
      <c r="D129" s="67">
        <v>0</v>
      </c>
      <c r="E129" s="67">
        <v>0</v>
      </c>
      <c r="F129" s="66"/>
      <c r="G129" s="67">
        <v>0</v>
      </c>
      <c r="H129" s="67">
        <v>0</v>
      </c>
      <c r="I129" s="67">
        <v>0</v>
      </c>
    </row>
    <row r="130" ht="14.25" customHeight="1" spans="1:9">
      <c r="A130" s="62">
        <v>21114</v>
      </c>
      <c r="B130" s="63" t="s">
        <v>605</v>
      </c>
      <c r="C130" s="65">
        <f t="shared" si="17"/>
        <v>0</v>
      </c>
      <c r="D130" s="67">
        <v>0</v>
      </c>
      <c r="E130" s="67">
        <v>0</v>
      </c>
      <c r="F130" s="66"/>
      <c r="G130" s="67">
        <v>0</v>
      </c>
      <c r="H130" s="67">
        <v>0</v>
      </c>
      <c r="I130" s="67">
        <v>0</v>
      </c>
    </row>
    <row r="131" ht="14.25" customHeight="1" spans="1:9">
      <c r="A131" s="62">
        <v>21199</v>
      </c>
      <c r="B131" s="63" t="s">
        <v>611</v>
      </c>
      <c r="C131" s="65">
        <f t="shared" si="17"/>
        <v>0</v>
      </c>
      <c r="D131" s="67">
        <v>0</v>
      </c>
      <c r="E131" s="67">
        <v>0</v>
      </c>
      <c r="F131" s="66"/>
      <c r="G131" s="67">
        <v>0</v>
      </c>
      <c r="H131" s="67">
        <v>0</v>
      </c>
      <c r="I131" s="67">
        <v>0</v>
      </c>
    </row>
    <row r="132" ht="14.25" customHeight="1" spans="1:9">
      <c r="A132" s="62">
        <v>212</v>
      </c>
      <c r="B132" s="63" t="s">
        <v>612</v>
      </c>
      <c r="C132" s="64">
        <f t="shared" ref="C132:I132" si="18">SUM(C133:C138)</f>
        <v>43886</v>
      </c>
      <c r="D132" s="65">
        <f t="shared" si="18"/>
        <v>43886</v>
      </c>
      <c r="E132" s="65">
        <f t="shared" si="18"/>
        <v>0</v>
      </c>
      <c r="F132" s="65">
        <f t="shared" si="18"/>
        <v>0</v>
      </c>
      <c r="G132" s="65">
        <f t="shared" si="18"/>
        <v>0</v>
      </c>
      <c r="H132" s="65">
        <f t="shared" si="18"/>
        <v>0</v>
      </c>
      <c r="I132" s="65">
        <f t="shared" si="18"/>
        <v>0</v>
      </c>
    </row>
    <row r="133" ht="14.25" customHeight="1" spans="1:9">
      <c r="A133" s="62">
        <v>21201</v>
      </c>
      <c r="B133" s="63" t="s">
        <v>613</v>
      </c>
      <c r="C133" s="64">
        <f t="shared" ref="C133:C138" si="19">SUM(D133:I133)</f>
        <v>6674</v>
      </c>
      <c r="D133" s="66">
        <v>6674</v>
      </c>
      <c r="E133" s="66">
        <v>0</v>
      </c>
      <c r="F133" s="66"/>
      <c r="G133" s="66">
        <v>0</v>
      </c>
      <c r="H133" s="66">
        <v>0</v>
      </c>
      <c r="I133" s="66">
        <v>0</v>
      </c>
    </row>
    <row r="134" ht="14.25" customHeight="1" spans="1:9">
      <c r="A134" s="62">
        <v>21202</v>
      </c>
      <c r="B134" s="63" t="s">
        <v>621</v>
      </c>
      <c r="C134" s="65">
        <f t="shared" si="19"/>
        <v>0</v>
      </c>
      <c r="D134" s="67">
        <v>0</v>
      </c>
      <c r="E134" s="67">
        <v>0</v>
      </c>
      <c r="F134" s="66"/>
      <c r="G134" s="67">
        <v>0</v>
      </c>
      <c r="H134" s="67">
        <v>0</v>
      </c>
      <c r="I134" s="67">
        <v>0</v>
      </c>
    </row>
    <row r="135" ht="14.25" customHeight="1" spans="1:9">
      <c r="A135" s="62">
        <v>21203</v>
      </c>
      <c r="B135" s="63" t="s">
        <v>622</v>
      </c>
      <c r="C135" s="65">
        <f t="shared" si="19"/>
        <v>33188</v>
      </c>
      <c r="D135" s="67">
        <v>33188</v>
      </c>
      <c r="E135" s="67">
        <v>0</v>
      </c>
      <c r="F135" s="66"/>
      <c r="G135" s="67">
        <v>0</v>
      </c>
      <c r="H135" s="67">
        <v>0</v>
      </c>
      <c r="I135" s="67">
        <v>0</v>
      </c>
    </row>
    <row r="136" ht="14.25" customHeight="1" spans="1:9">
      <c r="A136" s="62">
        <v>21205</v>
      </c>
      <c r="B136" s="63" t="s">
        <v>625</v>
      </c>
      <c r="C136" s="65">
        <f t="shared" si="19"/>
        <v>4024</v>
      </c>
      <c r="D136" s="67">
        <v>4024</v>
      </c>
      <c r="E136" s="67">
        <v>0</v>
      </c>
      <c r="F136" s="66"/>
      <c r="G136" s="67">
        <v>0</v>
      </c>
      <c r="H136" s="67">
        <v>0</v>
      </c>
      <c r="I136" s="67">
        <v>0</v>
      </c>
    </row>
    <row r="137" ht="14.25" customHeight="1" spans="1:9">
      <c r="A137" s="62">
        <v>21206</v>
      </c>
      <c r="B137" s="63" t="s">
        <v>626</v>
      </c>
      <c r="C137" s="65">
        <f t="shared" si="19"/>
        <v>0</v>
      </c>
      <c r="D137" s="67">
        <v>0</v>
      </c>
      <c r="E137" s="67">
        <v>0</v>
      </c>
      <c r="F137" s="66"/>
      <c r="G137" s="67">
        <v>0</v>
      </c>
      <c r="H137" s="67">
        <v>0</v>
      </c>
      <c r="I137" s="67">
        <v>0</v>
      </c>
    </row>
    <row r="138" ht="14.25" customHeight="1" spans="1:9">
      <c r="A138" s="62">
        <v>21299</v>
      </c>
      <c r="B138" s="63" t="s">
        <v>627</v>
      </c>
      <c r="C138" s="65">
        <f t="shared" si="19"/>
        <v>0</v>
      </c>
      <c r="D138" s="67">
        <v>0</v>
      </c>
      <c r="E138" s="67">
        <v>0</v>
      </c>
      <c r="F138" s="66"/>
      <c r="G138" s="67">
        <v>0</v>
      </c>
      <c r="H138" s="67">
        <v>0</v>
      </c>
      <c r="I138" s="67">
        <v>0</v>
      </c>
    </row>
    <row r="139" ht="14.25" customHeight="1" spans="1:9">
      <c r="A139" s="62">
        <v>213</v>
      </c>
      <c r="B139" s="63" t="s">
        <v>628</v>
      </c>
      <c r="C139" s="64">
        <f t="shared" ref="C139:I139" si="20">SUM(C140:C147)</f>
        <v>38610</v>
      </c>
      <c r="D139" s="65">
        <f t="shared" si="20"/>
        <v>38610</v>
      </c>
      <c r="E139" s="65">
        <f t="shared" si="20"/>
        <v>0</v>
      </c>
      <c r="F139" s="65">
        <f t="shared" si="20"/>
        <v>0</v>
      </c>
      <c r="G139" s="65">
        <f t="shared" si="20"/>
        <v>0</v>
      </c>
      <c r="H139" s="65">
        <f t="shared" si="20"/>
        <v>0</v>
      </c>
      <c r="I139" s="65">
        <f t="shared" si="20"/>
        <v>0</v>
      </c>
    </row>
    <row r="140" ht="14.25" customHeight="1" spans="1:9">
      <c r="A140" s="62">
        <v>21301</v>
      </c>
      <c r="B140" s="63" t="s">
        <v>629</v>
      </c>
      <c r="C140" s="64">
        <f t="shared" ref="C140:C147" si="21">SUM(D140:I140)</f>
        <v>5335</v>
      </c>
      <c r="D140" s="66">
        <v>5335</v>
      </c>
      <c r="E140" s="66">
        <v>0</v>
      </c>
      <c r="F140" s="66"/>
      <c r="G140" s="66">
        <v>0</v>
      </c>
      <c r="H140" s="66">
        <v>0</v>
      </c>
      <c r="I140" s="66">
        <v>0</v>
      </c>
    </row>
    <row r="141" ht="14.25" customHeight="1" spans="1:9">
      <c r="A141" s="62">
        <v>21302</v>
      </c>
      <c r="B141" s="63" t="s">
        <v>651</v>
      </c>
      <c r="C141" s="65">
        <f t="shared" si="21"/>
        <v>1480</v>
      </c>
      <c r="D141" s="67">
        <v>1480</v>
      </c>
      <c r="E141" s="67">
        <v>0</v>
      </c>
      <c r="F141" s="66"/>
      <c r="G141" s="67">
        <v>0</v>
      </c>
      <c r="H141" s="67">
        <v>0</v>
      </c>
      <c r="I141" s="67">
        <v>0</v>
      </c>
    </row>
    <row r="142" ht="14.25" customHeight="1" spans="1:9">
      <c r="A142" s="62">
        <v>21303</v>
      </c>
      <c r="B142" s="63" t="s">
        <v>669</v>
      </c>
      <c r="C142" s="65">
        <f t="shared" si="21"/>
        <v>8960</v>
      </c>
      <c r="D142" s="67">
        <v>8960</v>
      </c>
      <c r="E142" s="67">
        <v>0</v>
      </c>
      <c r="F142" s="66"/>
      <c r="G142" s="67">
        <v>0</v>
      </c>
      <c r="H142" s="67">
        <v>0</v>
      </c>
      <c r="I142" s="67">
        <v>0</v>
      </c>
    </row>
    <row r="143" ht="14.25" customHeight="1" spans="1:9">
      <c r="A143" s="62">
        <v>21305</v>
      </c>
      <c r="B143" s="63" t="s">
        <v>693</v>
      </c>
      <c r="C143" s="65">
        <f t="shared" si="21"/>
        <v>4215</v>
      </c>
      <c r="D143" s="67">
        <v>4215</v>
      </c>
      <c r="E143" s="67">
        <v>0</v>
      </c>
      <c r="F143" s="66"/>
      <c r="G143" s="67">
        <v>0</v>
      </c>
      <c r="H143" s="67">
        <v>0</v>
      </c>
      <c r="I143" s="67">
        <v>0</v>
      </c>
    </row>
    <row r="144" ht="14.25" customHeight="1" spans="1:9">
      <c r="A144" s="62">
        <v>21307</v>
      </c>
      <c r="B144" s="63" t="s">
        <v>700</v>
      </c>
      <c r="C144" s="65">
        <f t="shared" si="21"/>
        <v>18200</v>
      </c>
      <c r="D144" s="67">
        <v>18200</v>
      </c>
      <c r="E144" s="67">
        <v>0</v>
      </c>
      <c r="F144" s="66"/>
      <c r="G144" s="67">
        <v>0</v>
      </c>
      <c r="H144" s="67">
        <v>0</v>
      </c>
      <c r="I144" s="67">
        <v>0</v>
      </c>
    </row>
    <row r="145" ht="14.25" customHeight="1" spans="1:9">
      <c r="A145" s="62">
        <v>21308</v>
      </c>
      <c r="B145" s="63" t="s">
        <v>707</v>
      </c>
      <c r="C145" s="65">
        <f t="shared" si="21"/>
        <v>120</v>
      </c>
      <c r="D145" s="67">
        <v>120</v>
      </c>
      <c r="E145" s="67">
        <v>0</v>
      </c>
      <c r="F145" s="66"/>
      <c r="G145" s="67">
        <v>0</v>
      </c>
      <c r="H145" s="67">
        <v>0</v>
      </c>
      <c r="I145" s="67">
        <v>0</v>
      </c>
    </row>
    <row r="146" ht="14.25" customHeight="1" spans="1:9">
      <c r="A146" s="62">
        <v>21309</v>
      </c>
      <c r="B146" s="63" t="s">
        <v>713</v>
      </c>
      <c r="C146" s="65">
        <f t="shared" si="21"/>
        <v>0</v>
      </c>
      <c r="D146" s="67">
        <v>0</v>
      </c>
      <c r="E146" s="67">
        <v>0</v>
      </c>
      <c r="F146" s="66"/>
      <c r="G146" s="67">
        <v>0</v>
      </c>
      <c r="H146" s="67">
        <v>0</v>
      </c>
      <c r="I146" s="67">
        <v>0</v>
      </c>
    </row>
    <row r="147" ht="14.25" customHeight="1" spans="1:9">
      <c r="A147" s="62">
        <v>21399</v>
      </c>
      <c r="B147" s="63" t="s">
        <v>716</v>
      </c>
      <c r="C147" s="65">
        <f t="shared" si="21"/>
        <v>300</v>
      </c>
      <c r="D147" s="67">
        <v>300</v>
      </c>
      <c r="E147" s="67">
        <v>0</v>
      </c>
      <c r="F147" s="66"/>
      <c r="G147" s="67">
        <v>0</v>
      </c>
      <c r="H147" s="67">
        <v>0</v>
      </c>
      <c r="I147" s="67">
        <v>0</v>
      </c>
    </row>
    <row r="148" ht="14.25" customHeight="1" spans="1:9">
      <c r="A148" s="62">
        <v>214</v>
      </c>
      <c r="B148" s="63" t="s">
        <v>719</v>
      </c>
      <c r="C148" s="64">
        <f t="shared" ref="C148:I148" si="22">SUM(C149:C154)</f>
        <v>4995</v>
      </c>
      <c r="D148" s="65">
        <f t="shared" si="22"/>
        <v>4995</v>
      </c>
      <c r="E148" s="65">
        <f t="shared" si="22"/>
        <v>0</v>
      </c>
      <c r="F148" s="65">
        <f t="shared" si="22"/>
        <v>0</v>
      </c>
      <c r="G148" s="65">
        <f t="shared" si="22"/>
        <v>0</v>
      </c>
      <c r="H148" s="65">
        <f t="shared" si="22"/>
        <v>0</v>
      </c>
      <c r="I148" s="65">
        <f t="shared" si="22"/>
        <v>0</v>
      </c>
    </row>
    <row r="149" ht="14.25" customHeight="1" spans="1:9">
      <c r="A149" s="62">
        <v>21401</v>
      </c>
      <c r="B149" s="63" t="s">
        <v>720</v>
      </c>
      <c r="C149" s="64">
        <f t="shared" ref="C149:C154" si="23">SUM(D149:I149)</f>
        <v>4995</v>
      </c>
      <c r="D149" s="66">
        <v>4995</v>
      </c>
      <c r="E149" s="66">
        <v>0</v>
      </c>
      <c r="F149" s="66"/>
      <c r="G149" s="66">
        <v>0</v>
      </c>
      <c r="H149" s="66">
        <v>0</v>
      </c>
      <c r="I149" s="66">
        <v>0</v>
      </c>
    </row>
    <row r="150" ht="14.25" customHeight="1" spans="1:9">
      <c r="A150" s="62">
        <v>21402</v>
      </c>
      <c r="B150" s="63" t="s">
        <v>739</v>
      </c>
      <c r="C150" s="65">
        <f t="shared" si="23"/>
        <v>0</v>
      </c>
      <c r="D150" s="67">
        <v>0</v>
      </c>
      <c r="E150" s="67">
        <v>0</v>
      </c>
      <c r="F150" s="66"/>
      <c r="G150" s="67">
        <v>0</v>
      </c>
      <c r="H150" s="67">
        <v>0</v>
      </c>
      <c r="I150" s="67">
        <v>0</v>
      </c>
    </row>
    <row r="151" ht="14.25" customHeight="1" spans="1:9">
      <c r="A151" s="62">
        <v>21403</v>
      </c>
      <c r="B151" s="63" t="s">
        <v>746</v>
      </c>
      <c r="C151" s="65">
        <f t="shared" si="23"/>
        <v>0</v>
      </c>
      <c r="D151" s="67">
        <v>0</v>
      </c>
      <c r="E151" s="67">
        <v>0</v>
      </c>
      <c r="F151" s="66"/>
      <c r="G151" s="67">
        <v>0</v>
      </c>
      <c r="H151" s="67">
        <v>0</v>
      </c>
      <c r="I151" s="67">
        <v>0</v>
      </c>
    </row>
    <row r="152" ht="14.25" customHeight="1" spans="1:9">
      <c r="A152" s="62">
        <v>21405</v>
      </c>
      <c r="B152" s="63" t="s">
        <v>753</v>
      </c>
      <c r="C152" s="65">
        <f t="shared" si="23"/>
        <v>0</v>
      </c>
      <c r="D152" s="67">
        <v>0</v>
      </c>
      <c r="E152" s="67">
        <v>0</v>
      </c>
      <c r="F152" s="66"/>
      <c r="G152" s="67">
        <v>0</v>
      </c>
      <c r="H152" s="67">
        <v>0</v>
      </c>
      <c r="I152" s="67">
        <v>0</v>
      </c>
    </row>
    <row r="153" ht="14.25" customHeight="1" spans="1:9">
      <c r="A153" s="62">
        <v>21406</v>
      </c>
      <c r="B153" s="63" t="s">
        <v>756</v>
      </c>
      <c r="C153" s="65">
        <f t="shared" si="23"/>
        <v>0</v>
      </c>
      <c r="D153" s="67">
        <v>0</v>
      </c>
      <c r="E153" s="67">
        <v>0</v>
      </c>
      <c r="F153" s="66"/>
      <c r="G153" s="67">
        <v>0</v>
      </c>
      <c r="H153" s="67">
        <v>0</v>
      </c>
      <c r="I153" s="67">
        <v>0</v>
      </c>
    </row>
    <row r="154" ht="14.25" customHeight="1" spans="1:9">
      <c r="A154" s="62">
        <v>21499</v>
      </c>
      <c r="B154" s="63" t="s">
        <v>761</v>
      </c>
      <c r="C154" s="65">
        <f t="shared" si="23"/>
        <v>0</v>
      </c>
      <c r="D154" s="67">
        <v>0</v>
      </c>
      <c r="E154" s="67">
        <v>0</v>
      </c>
      <c r="F154" s="66"/>
      <c r="G154" s="67">
        <v>0</v>
      </c>
      <c r="H154" s="67">
        <v>0</v>
      </c>
      <c r="I154" s="67">
        <v>0</v>
      </c>
    </row>
    <row r="155" ht="14.25" customHeight="1" spans="1:9">
      <c r="A155" s="62">
        <v>215</v>
      </c>
      <c r="B155" s="63" t="s">
        <v>764</v>
      </c>
      <c r="C155" s="64">
        <f t="shared" ref="C155:I155" si="24">SUM(C156:C162)</f>
        <v>0</v>
      </c>
      <c r="D155" s="65">
        <f t="shared" si="24"/>
        <v>0</v>
      </c>
      <c r="E155" s="65">
        <f t="shared" si="24"/>
        <v>0</v>
      </c>
      <c r="F155" s="65">
        <f t="shared" si="24"/>
        <v>0</v>
      </c>
      <c r="G155" s="65">
        <f t="shared" si="24"/>
        <v>0</v>
      </c>
      <c r="H155" s="65">
        <f t="shared" si="24"/>
        <v>0</v>
      </c>
      <c r="I155" s="65">
        <f t="shared" si="24"/>
        <v>0</v>
      </c>
    </row>
    <row r="156" ht="14.25" customHeight="1" spans="1:9">
      <c r="A156" s="62">
        <v>21501</v>
      </c>
      <c r="B156" s="63" t="s">
        <v>765</v>
      </c>
      <c r="C156" s="64">
        <f t="shared" ref="C156:C162" si="25">SUM(D156:I156)</f>
        <v>0</v>
      </c>
      <c r="D156" s="66">
        <v>0</v>
      </c>
      <c r="E156" s="66">
        <v>0</v>
      </c>
      <c r="F156" s="66"/>
      <c r="G156" s="66">
        <v>0</v>
      </c>
      <c r="H156" s="66">
        <v>0</v>
      </c>
      <c r="I156" s="66">
        <v>0</v>
      </c>
    </row>
    <row r="157" ht="14.25" customHeight="1" spans="1:9">
      <c r="A157" s="62">
        <v>21502</v>
      </c>
      <c r="B157" s="63" t="s">
        <v>772</v>
      </c>
      <c r="C157" s="65">
        <f t="shared" si="25"/>
        <v>0</v>
      </c>
      <c r="D157" s="67">
        <v>0</v>
      </c>
      <c r="E157" s="67">
        <v>0</v>
      </c>
      <c r="F157" s="66"/>
      <c r="G157" s="67">
        <v>0</v>
      </c>
      <c r="H157" s="67">
        <v>0</v>
      </c>
      <c r="I157" s="67">
        <v>0</v>
      </c>
    </row>
    <row r="158" ht="14.25" customHeight="1" spans="1:9">
      <c r="A158" s="62">
        <v>21503</v>
      </c>
      <c r="B158" s="63" t="s">
        <v>800</v>
      </c>
      <c r="C158" s="65">
        <f t="shared" si="25"/>
        <v>0</v>
      </c>
      <c r="D158" s="67">
        <v>0</v>
      </c>
      <c r="E158" s="67">
        <v>0</v>
      </c>
      <c r="F158" s="66"/>
      <c r="G158" s="67">
        <v>0</v>
      </c>
      <c r="H158" s="67">
        <v>0</v>
      </c>
      <c r="I158" s="67">
        <v>0</v>
      </c>
    </row>
    <row r="159" ht="14.25" customHeight="1" spans="1:9">
      <c r="A159" s="62">
        <v>21505</v>
      </c>
      <c r="B159" s="63" t="s">
        <v>802</v>
      </c>
      <c r="C159" s="65">
        <f t="shared" si="25"/>
        <v>0</v>
      </c>
      <c r="D159" s="67">
        <v>0</v>
      </c>
      <c r="E159" s="67">
        <v>0</v>
      </c>
      <c r="F159" s="66"/>
      <c r="G159" s="67">
        <v>0</v>
      </c>
      <c r="H159" s="67">
        <v>0</v>
      </c>
      <c r="I159" s="67">
        <v>0</v>
      </c>
    </row>
    <row r="160" ht="14.25" customHeight="1" spans="1:9">
      <c r="A160" s="62">
        <v>21507</v>
      </c>
      <c r="B160" s="63" t="s">
        <v>809</v>
      </c>
      <c r="C160" s="65">
        <f t="shared" si="25"/>
        <v>0</v>
      </c>
      <c r="D160" s="67">
        <v>0</v>
      </c>
      <c r="E160" s="67">
        <v>0</v>
      </c>
      <c r="F160" s="66"/>
      <c r="G160" s="67">
        <v>0</v>
      </c>
      <c r="H160" s="67">
        <v>0</v>
      </c>
      <c r="I160" s="67">
        <v>0</v>
      </c>
    </row>
    <row r="161" ht="14.25" customHeight="1" spans="1:9">
      <c r="A161" s="62">
        <v>21508</v>
      </c>
      <c r="B161" s="63" t="s">
        <v>813</v>
      </c>
      <c r="C161" s="65">
        <f t="shared" si="25"/>
        <v>0</v>
      </c>
      <c r="D161" s="67">
        <v>0</v>
      </c>
      <c r="E161" s="67">
        <v>0</v>
      </c>
      <c r="F161" s="66"/>
      <c r="G161" s="67">
        <v>0</v>
      </c>
      <c r="H161" s="67">
        <v>0</v>
      </c>
      <c r="I161" s="67">
        <v>0</v>
      </c>
    </row>
    <row r="162" ht="14.25" customHeight="1" spans="1:9">
      <c r="A162" s="62">
        <v>21599</v>
      </c>
      <c r="B162" s="63" t="s">
        <v>818</v>
      </c>
      <c r="C162" s="65">
        <f t="shared" si="25"/>
        <v>0</v>
      </c>
      <c r="D162" s="67">
        <v>0</v>
      </c>
      <c r="E162" s="67">
        <v>0</v>
      </c>
      <c r="F162" s="66"/>
      <c r="G162" s="67">
        <v>0</v>
      </c>
      <c r="H162" s="67">
        <v>0</v>
      </c>
      <c r="I162" s="67">
        <v>0</v>
      </c>
    </row>
    <row r="163" ht="14.25" customHeight="1" spans="1:9">
      <c r="A163" s="62">
        <v>216</v>
      </c>
      <c r="B163" s="63" t="s">
        <v>824</v>
      </c>
      <c r="C163" s="64">
        <f t="shared" ref="C163:I163" si="26">SUM(C164:C166)</f>
        <v>356</v>
      </c>
      <c r="D163" s="65">
        <f t="shared" si="26"/>
        <v>356</v>
      </c>
      <c r="E163" s="65">
        <f t="shared" si="26"/>
        <v>0</v>
      </c>
      <c r="F163" s="65">
        <f t="shared" si="26"/>
        <v>0</v>
      </c>
      <c r="G163" s="65">
        <f t="shared" si="26"/>
        <v>0</v>
      </c>
      <c r="H163" s="65">
        <f t="shared" si="26"/>
        <v>0</v>
      </c>
      <c r="I163" s="65">
        <f t="shared" si="26"/>
        <v>0</v>
      </c>
    </row>
    <row r="164" ht="14.25" customHeight="1" spans="1:9">
      <c r="A164" s="62">
        <v>21602</v>
      </c>
      <c r="B164" s="63" t="s">
        <v>825</v>
      </c>
      <c r="C164" s="64">
        <f>SUM(D164:I164)</f>
        <v>247</v>
      </c>
      <c r="D164" s="66">
        <v>247</v>
      </c>
      <c r="E164" s="66">
        <v>0</v>
      </c>
      <c r="F164" s="66"/>
      <c r="G164" s="66">
        <v>0</v>
      </c>
      <c r="H164" s="66">
        <v>0</v>
      </c>
      <c r="I164" s="66">
        <v>0</v>
      </c>
    </row>
    <row r="165" ht="14.25" customHeight="1" spans="1:9">
      <c r="A165" s="62">
        <v>21606</v>
      </c>
      <c r="B165" s="63" t="s">
        <v>831</v>
      </c>
      <c r="C165" s="65">
        <f>SUM(D165:I165)</f>
        <v>37</v>
      </c>
      <c r="D165" s="67">
        <v>37</v>
      </c>
      <c r="E165" s="67">
        <v>0</v>
      </c>
      <c r="F165" s="66"/>
      <c r="G165" s="67">
        <v>0</v>
      </c>
      <c r="H165" s="67">
        <v>0</v>
      </c>
      <c r="I165" s="67">
        <v>0</v>
      </c>
    </row>
    <row r="166" ht="14.25" customHeight="1" spans="1:9">
      <c r="A166" s="62">
        <v>21699</v>
      </c>
      <c r="B166" s="63" t="s">
        <v>834</v>
      </c>
      <c r="C166" s="65">
        <f>SUM(D166:I166)</f>
        <v>72</v>
      </c>
      <c r="D166" s="67">
        <v>72</v>
      </c>
      <c r="E166" s="67">
        <v>0</v>
      </c>
      <c r="F166" s="66"/>
      <c r="G166" s="67">
        <v>0</v>
      </c>
      <c r="H166" s="67">
        <v>0</v>
      </c>
      <c r="I166" s="67">
        <v>0</v>
      </c>
    </row>
    <row r="167" ht="14.25" customHeight="1" spans="1:9">
      <c r="A167" s="62">
        <v>217</v>
      </c>
      <c r="B167" s="63" t="s">
        <v>837</v>
      </c>
      <c r="C167" s="64">
        <f t="shared" ref="C167:I167" si="27">SUM(C168:C172)</f>
        <v>0</v>
      </c>
      <c r="D167" s="65">
        <f t="shared" si="27"/>
        <v>0</v>
      </c>
      <c r="E167" s="65">
        <f t="shared" si="27"/>
        <v>0</v>
      </c>
      <c r="F167" s="65">
        <f t="shared" si="27"/>
        <v>0</v>
      </c>
      <c r="G167" s="65">
        <f t="shared" si="27"/>
        <v>0</v>
      </c>
      <c r="H167" s="65">
        <f t="shared" si="27"/>
        <v>0</v>
      </c>
      <c r="I167" s="65">
        <f t="shared" si="27"/>
        <v>0</v>
      </c>
    </row>
    <row r="168" ht="14.25" customHeight="1" spans="1:9">
      <c r="A168" s="62">
        <v>21701</v>
      </c>
      <c r="B168" s="63" t="s">
        <v>838</v>
      </c>
      <c r="C168" s="64">
        <f>SUM(D168:I168)</f>
        <v>0</v>
      </c>
      <c r="D168" s="66">
        <v>0</v>
      </c>
      <c r="E168" s="66">
        <v>0</v>
      </c>
      <c r="F168" s="66"/>
      <c r="G168" s="66">
        <v>0</v>
      </c>
      <c r="H168" s="66">
        <v>0</v>
      </c>
      <c r="I168" s="66">
        <v>0</v>
      </c>
    </row>
    <row r="169" ht="14.25" customHeight="1" spans="1:9">
      <c r="A169" s="62">
        <v>21702</v>
      </c>
      <c r="B169" s="63" t="s">
        <v>841</v>
      </c>
      <c r="C169" s="65">
        <f>SUM(D169:I169)</f>
        <v>0</v>
      </c>
      <c r="D169" s="67">
        <v>0</v>
      </c>
      <c r="E169" s="67">
        <v>0</v>
      </c>
      <c r="F169" s="66"/>
      <c r="G169" s="67">
        <v>0</v>
      </c>
      <c r="H169" s="67">
        <v>0</v>
      </c>
      <c r="I169" s="67">
        <v>0</v>
      </c>
    </row>
    <row r="170" ht="14.25" customHeight="1" spans="1:9">
      <c r="A170" s="62">
        <v>21703</v>
      </c>
      <c r="B170" s="63" t="s">
        <v>851</v>
      </c>
      <c r="C170" s="65">
        <f>SUM(D170:I170)</f>
        <v>0</v>
      </c>
      <c r="D170" s="67">
        <v>0</v>
      </c>
      <c r="E170" s="67">
        <v>0</v>
      </c>
      <c r="F170" s="66"/>
      <c r="G170" s="67">
        <v>0</v>
      </c>
      <c r="H170" s="67">
        <v>0</v>
      </c>
      <c r="I170" s="67">
        <v>0</v>
      </c>
    </row>
    <row r="171" ht="14.25" customHeight="1" spans="1:9">
      <c r="A171" s="62">
        <v>21704</v>
      </c>
      <c r="B171" s="63" t="s">
        <v>857</v>
      </c>
      <c r="C171" s="65">
        <f>SUM(D171:I171)</f>
        <v>0</v>
      </c>
      <c r="D171" s="67">
        <v>0</v>
      </c>
      <c r="E171" s="67">
        <v>0</v>
      </c>
      <c r="F171" s="66"/>
      <c r="G171" s="67">
        <v>0</v>
      </c>
      <c r="H171" s="67">
        <v>0</v>
      </c>
      <c r="I171" s="67">
        <v>0</v>
      </c>
    </row>
    <row r="172" ht="14.25" customHeight="1" spans="1:9">
      <c r="A172" s="62">
        <v>21799</v>
      </c>
      <c r="B172" s="63" t="s">
        <v>860</v>
      </c>
      <c r="C172" s="65">
        <f>SUM(D172:I172)</f>
        <v>0</v>
      </c>
      <c r="D172" s="67">
        <v>0</v>
      </c>
      <c r="E172" s="67">
        <v>0</v>
      </c>
      <c r="F172" s="66"/>
      <c r="G172" s="67">
        <v>0</v>
      </c>
      <c r="H172" s="67">
        <v>0</v>
      </c>
      <c r="I172" s="67">
        <v>0</v>
      </c>
    </row>
    <row r="173" ht="14.25" customHeight="1" spans="1:9">
      <c r="A173" s="62">
        <v>219</v>
      </c>
      <c r="B173" s="63" t="s">
        <v>863</v>
      </c>
      <c r="C173" s="64">
        <f t="shared" ref="C173:I173" si="28">SUM(C174:C182)</f>
        <v>0</v>
      </c>
      <c r="D173" s="65">
        <f t="shared" si="28"/>
        <v>0</v>
      </c>
      <c r="E173" s="65">
        <f t="shared" si="28"/>
        <v>0</v>
      </c>
      <c r="F173" s="65">
        <f t="shared" si="28"/>
        <v>0</v>
      </c>
      <c r="G173" s="65">
        <f t="shared" si="28"/>
        <v>0</v>
      </c>
      <c r="H173" s="65">
        <f t="shared" si="28"/>
        <v>0</v>
      </c>
      <c r="I173" s="65">
        <f t="shared" si="28"/>
        <v>0</v>
      </c>
    </row>
    <row r="174" ht="14.25" customHeight="1" spans="1:9">
      <c r="A174" s="62">
        <v>21901</v>
      </c>
      <c r="B174" s="63" t="s">
        <v>864</v>
      </c>
      <c r="C174" s="64">
        <f t="shared" ref="C174:C182" si="29">SUM(D174:I174)</f>
        <v>0</v>
      </c>
      <c r="D174" s="66">
        <v>0</v>
      </c>
      <c r="E174" s="66">
        <v>0</v>
      </c>
      <c r="F174" s="66"/>
      <c r="G174" s="66">
        <v>0</v>
      </c>
      <c r="H174" s="66">
        <v>0</v>
      </c>
      <c r="I174" s="66">
        <v>0</v>
      </c>
    </row>
    <row r="175" ht="14.25" customHeight="1" spans="1:9">
      <c r="A175" s="62">
        <v>21902</v>
      </c>
      <c r="B175" s="63" t="s">
        <v>865</v>
      </c>
      <c r="C175" s="65">
        <f t="shared" si="29"/>
        <v>0</v>
      </c>
      <c r="D175" s="67">
        <v>0</v>
      </c>
      <c r="E175" s="67">
        <v>0</v>
      </c>
      <c r="F175" s="66"/>
      <c r="G175" s="67">
        <v>0</v>
      </c>
      <c r="H175" s="67">
        <v>0</v>
      </c>
      <c r="I175" s="67">
        <v>0</v>
      </c>
    </row>
    <row r="176" ht="14.25" customHeight="1" spans="1:9">
      <c r="A176" s="62">
        <v>21903</v>
      </c>
      <c r="B176" s="63" t="s">
        <v>866</v>
      </c>
      <c r="C176" s="65">
        <f t="shared" si="29"/>
        <v>0</v>
      </c>
      <c r="D176" s="67">
        <v>0</v>
      </c>
      <c r="E176" s="67">
        <v>0</v>
      </c>
      <c r="F176" s="66"/>
      <c r="G176" s="67">
        <v>0</v>
      </c>
      <c r="H176" s="67">
        <v>0</v>
      </c>
      <c r="I176" s="67">
        <v>0</v>
      </c>
    </row>
    <row r="177" ht="14.25" customHeight="1" spans="1:9">
      <c r="A177" s="62">
        <v>21904</v>
      </c>
      <c r="B177" s="63" t="s">
        <v>867</v>
      </c>
      <c r="C177" s="65">
        <f t="shared" si="29"/>
        <v>0</v>
      </c>
      <c r="D177" s="67">
        <v>0</v>
      </c>
      <c r="E177" s="67">
        <v>0</v>
      </c>
      <c r="F177" s="66"/>
      <c r="G177" s="67">
        <v>0</v>
      </c>
      <c r="H177" s="67">
        <v>0</v>
      </c>
      <c r="I177" s="67">
        <v>0</v>
      </c>
    </row>
    <row r="178" ht="14.25" customHeight="1" spans="1:9">
      <c r="A178" s="62">
        <v>21905</v>
      </c>
      <c r="B178" s="63" t="s">
        <v>868</v>
      </c>
      <c r="C178" s="65">
        <f t="shared" si="29"/>
        <v>0</v>
      </c>
      <c r="D178" s="67">
        <v>0</v>
      </c>
      <c r="E178" s="67">
        <v>0</v>
      </c>
      <c r="F178" s="66"/>
      <c r="G178" s="67">
        <v>0</v>
      </c>
      <c r="H178" s="67">
        <v>0</v>
      </c>
      <c r="I178" s="67">
        <v>0</v>
      </c>
    </row>
    <row r="179" ht="14.25" customHeight="1" spans="1:9">
      <c r="A179" s="62">
        <v>21906</v>
      </c>
      <c r="B179" s="63" t="s">
        <v>629</v>
      </c>
      <c r="C179" s="65">
        <f t="shared" si="29"/>
        <v>0</v>
      </c>
      <c r="D179" s="67">
        <v>0</v>
      </c>
      <c r="E179" s="67">
        <v>0</v>
      </c>
      <c r="F179" s="66"/>
      <c r="G179" s="67">
        <v>0</v>
      </c>
      <c r="H179" s="67">
        <v>0</v>
      </c>
      <c r="I179" s="67">
        <v>0</v>
      </c>
    </row>
    <row r="180" ht="14.25" customHeight="1" spans="1:9">
      <c r="A180" s="62">
        <v>21907</v>
      </c>
      <c r="B180" s="63" t="s">
        <v>869</v>
      </c>
      <c r="C180" s="65">
        <f t="shared" si="29"/>
        <v>0</v>
      </c>
      <c r="D180" s="67">
        <v>0</v>
      </c>
      <c r="E180" s="67">
        <v>0</v>
      </c>
      <c r="F180" s="66"/>
      <c r="G180" s="67">
        <v>0</v>
      </c>
      <c r="H180" s="67">
        <v>0</v>
      </c>
      <c r="I180" s="67">
        <v>0</v>
      </c>
    </row>
    <row r="181" ht="14.25" customHeight="1" spans="1:9">
      <c r="A181" s="62">
        <v>21908</v>
      </c>
      <c r="B181" s="63" t="s">
        <v>870</v>
      </c>
      <c r="C181" s="65">
        <f t="shared" si="29"/>
        <v>0</v>
      </c>
      <c r="D181" s="67">
        <v>0</v>
      </c>
      <c r="E181" s="67">
        <v>0</v>
      </c>
      <c r="F181" s="66"/>
      <c r="G181" s="67">
        <v>0</v>
      </c>
      <c r="H181" s="67">
        <v>0</v>
      </c>
      <c r="I181" s="67">
        <v>0</v>
      </c>
    </row>
    <row r="182" ht="14.25" customHeight="1" spans="1:9">
      <c r="A182" s="62">
        <v>21999</v>
      </c>
      <c r="B182" s="63" t="s">
        <v>871</v>
      </c>
      <c r="C182" s="65">
        <f t="shared" si="29"/>
        <v>0</v>
      </c>
      <c r="D182" s="67">
        <v>0</v>
      </c>
      <c r="E182" s="67">
        <v>0</v>
      </c>
      <c r="F182" s="66"/>
      <c r="G182" s="67">
        <v>0</v>
      </c>
      <c r="H182" s="67">
        <v>0</v>
      </c>
      <c r="I182" s="67">
        <v>0</v>
      </c>
    </row>
    <row r="183" ht="14.25" customHeight="1" spans="1:9">
      <c r="A183" s="62">
        <v>220</v>
      </c>
      <c r="B183" s="63" t="s">
        <v>872</v>
      </c>
      <c r="C183" s="64">
        <f t="shared" ref="C183:I183" si="30">SUM(C184:C186)</f>
        <v>3892</v>
      </c>
      <c r="D183" s="65">
        <f t="shared" si="30"/>
        <v>3892</v>
      </c>
      <c r="E183" s="65">
        <f t="shared" si="30"/>
        <v>0</v>
      </c>
      <c r="F183" s="65">
        <f t="shared" si="30"/>
        <v>0</v>
      </c>
      <c r="G183" s="65">
        <f t="shared" si="30"/>
        <v>0</v>
      </c>
      <c r="H183" s="65">
        <f t="shared" si="30"/>
        <v>0</v>
      </c>
      <c r="I183" s="65">
        <f t="shared" si="30"/>
        <v>0</v>
      </c>
    </row>
    <row r="184" ht="14.25" customHeight="1" spans="1:9">
      <c r="A184" s="62">
        <v>22001</v>
      </c>
      <c r="B184" s="63" t="s">
        <v>873</v>
      </c>
      <c r="C184" s="64">
        <f>SUM(D184:I184)</f>
        <v>3732</v>
      </c>
      <c r="D184" s="66">
        <v>3732</v>
      </c>
      <c r="E184" s="66">
        <v>0</v>
      </c>
      <c r="F184" s="66"/>
      <c r="G184" s="66">
        <v>0</v>
      </c>
      <c r="H184" s="66">
        <v>0</v>
      </c>
      <c r="I184" s="66">
        <v>0</v>
      </c>
    </row>
    <row r="185" ht="14.25" customHeight="1" spans="1:9">
      <c r="A185" s="62">
        <v>22005</v>
      </c>
      <c r="B185" s="63" t="s">
        <v>896</v>
      </c>
      <c r="C185" s="65">
        <f>SUM(D185:I185)</f>
        <v>160</v>
      </c>
      <c r="D185" s="67">
        <v>160</v>
      </c>
      <c r="E185" s="67">
        <v>0</v>
      </c>
      <c r="F185" s="66"/>
      <c r="G185" s="67">
        <v>0</v>
      </c>
      <c r="H185" s="67">
        <v>0</v>
      </c>
      <c r="I185" s="67">
        <v>0</v>
      </c>
    </row>
    <row r="186" ht="14.25" customHeight="1" spans="1:9">
      <c r="A186" s="62">
        <v>22099</v>
      </c>
      <c r="B186" s="63" t="s">
        <v>908</v>
      </c>
      <c r="C186" s="65">
        <f>SUM(D186:I186)</f>
        <v>0</v>
      </c>
      <c r="D186" s="67">
        <v>0</v>
      </c>
      <c r="E186" s="67">
        <v>0</v>
      </c>
      <c r="F186" s="66"/>
      <c r="G186" s="67">
        <v>0</v>
      </c>
      <c r="H186" s="67">
        <v>0</v>
      </c>
      <c r="I186" s="67">
        <v>0</v>
      </c>
    </row>
    <row r="187" ht="14.25" customHeight="1" spans="1:9">
      <c r="A187" s="62">
        <v>221</v>
      </c>
      <c r="B187" s="63" t="s">
        <v>909</v>
      </c>
      <c r="C187" s="64">
        <f t="shared" ref="C187:I187" si="31">SUM(C188:C190)</f>
        <v>11332</v>
      </c>
      <c r="D187" s="65">
        <f t="shared" si="31"/>
        <v>11332</v>
      </c>
      <c r="E187" s="65">
        <f t="shared" si="31"/>
        <v>0</v>
      </c>
      <c r="F187" s="65">
        <f t="shared" si="31"/>
        <v>0</v>
      </c>
      <c r="G187" s="65">
        <f t="shared" si="31"/>
        <v>0</v>
      </c>
      <c r="H187" s="65">
        <f t="shared" si="31"/>
        <v>0</v>
      </c>
      <c r="I187" s="65">
        <f t="shared" si="31"/>
        <v>0</v>
      </c>
    </row>
    <row r="188" ht="14.25" customHeight="1" spans="1:9">
      <c r="A188" s="62">
        <v>22101</v>
      </c>
      <c r="B188" s="63" t="s">
        <v>910</v>
      </c>
      <c r="C188" s="64">
        <f>SUM(D188:I188)</f>
        <v>6535</v>
      </c>
      <c r="D188" s="66">
        <v>6535</v>
      </c>
      <c r="E188" s="66">
        <v>0</v>
      </c>
      <c r="F188" s="66"/>
      <c r="G188" s="66">
        <v>0</v>
      </c>
      <c r="H188" s="66">
        <v>0</v>
      </c>
      <c r="I188" s="66">
        <v>0</v>
      </c>
    </row>
    <row r="189" ht="14.25" customHeight="1" spans="1:9">
      <c r="A189" s="62">
        <v>22102</v>
      </c>
      <c r="B189" s="63" t="s">
        <v>921</v>
      </c>
      <c r="C189" s="65">
        <f>SUM(D189:I189)</f>
        <v>3551</v>
      </c>
      <c r="D189" s="67">
        <v>3551</v>
      </c>
      <c r="E189" s="67">
        <v>0</v>
      </c>
      <c r="F189" s="66"/>
      <c r="G189" s="67">
        <v>0</v>
      </c>
      <c r="H189" s="67">
        <v>0</v>
      </c>
      <c r="I189" s="67">
        <v>0</v>
      </c>
    </row>
    <row r="190" ht="14.25" customHeight="1" spans="1:9">
      <c r="A190" s="62">
        <v>22103</v>
      </c>
      <c r="B190" s="63" t="s">
        <v>925</v>
      </c>
      <c r="C190" s="65">
        <f>SUM(D190:I190)</f>
        <v>1246</v>
      </c>
      <c r="D190" s="67">
        <v>1246</v>
      </c>
      <c r="E190" s="67">
        <v>0</v>
      </c>
      <c r="F190" s="66"/>
      <c r="G190" s="67">
        <v>0</v>
      </c>
      <c r="H190" s="67">
        <v>0</v>
      </c>
      <c r="I190" s="67">
        <v>0</v>
      </c>
    </row>
    <row r="191" ht="14.25" customHeight="1" spans="1:9">
      <c r="A191" s="62">
        <v>222</v>
      </c>
      <c r="B191" s="63" t="s">
        <v>929</v>
      </c>
      <c r="C191" s="64">
        <f t="shared" ref="C191:I191" si="32">SUM(C192:C195)</f>
        <v>276</v>
      </c>
      <c r="D191" s="65">
        <f t="shared" si="32"/>
        <v>276</v>
      </c>
      <c r="E191" s="65">
        <f t="shared" si="32"/>
        <v>0</v>
      </c>
      <c r="F191" s="65">
        <f t="shared" si="32"/>
        <v>0</v>
      </c>
      <c r="G191" s="65">
        <f t="shared" si="32"/>
        <v>0</v>
      </c>
      <c r="H191" s="65">
        <f t="shared" si="32"/>
        <v>0</v>
      </c>
      <c r="I191" s="65">
        <f t="shared" si="32"/>
        <v>0</v>
      </c>
    </row>
    <row r="192" ht="14.25" customHeight="1" spans="1:9">
      <c r="A192" s="62">
        <v>22201</v>
      </c>
      <c r="B192" s="63" t="s">
        <v>930</v>
      </c>
      <c r="C192" s="64">
        <f>SUM(D192:I192)</f>
        <v>276</v>
      </c>
      <c r="D192" s="66">
        <v>276</v>
      </c>
      <c r="E192" s="66">
        <v>0</v>
      </c>
      <c r="F192" s="66"/>
      <c r="G192" s="66">
        <v>0</v>
      </c>
      <c r="H192" s="66">
        <v>0</v>
      </c>
      <c r="I192" s="66">
        <v>0</v>
      </c>
    </row>
    <row r="193" ht="14.25" customHeight="1" spans="1:9">
      <c r="A193" s="62">
        <v>22203</v>
      </c>
      <c r="B193" s="63" t="s">
        <v>944</v>
      </c>
      <c r="C193" s="65">
        <f>SUM(D193:I193)</f>
        <v>0</v>
      </c>
      <c r="D193" s="67">
        <v>0</v>
      </c>
      <c r="E193" s="67">
        <v>0</v>
      </c>
      <c r="F193" s="66"/>
      <c r="G193" s="67">
        <v>0</v>
      </c>
      <c r="H193" s="67">
        <v>0</v>
      </c>
      <c r="I193" s="67">
        <v>0</v>
      </c>
    </row>
    <row r="194" ht="14.25" customHeight="1" spans="1:9">
      <c r="A194" s="62">
        <v>22204</v>
      </c>
      <c r="B194" s="63" t="s">
        <v>950</v>
      </c>
      <c r="C194" s="65">
        <f>SUM(D194:I194)</f>
        <v>0</v>
      </c>
      <c r="D194" s="67">
        <v>0</v>
      </c>
      <c r="E194" s="67">
        <v>0</v>
      </c>
      <c r="F194" s="66"/>
      <c r="G194" s="67">
        <v>0</v>
      </c>
      <c r="H194" s="67">
        <v>0</v>
      </c>
      <c r="I194" s="67">
        <v>0</v>
      </c>
    </row>
    <row r="195" ht="14.25" customHeight="1" spans="1:9">
      <c r="A195" s="62">
        <v>22205</v>
      </c>
      <c r="B195" s="63" t="s">
        <v>956</v>
      </c>
      <c r="C195" s="65">
        <f>SUM(D195:I195)</f>
        <v>0</v>
      </c>
      <c r="D195" s="67">
        <v>0</v>
      </c>
      <c r="E195" s="67">
        <v>0</v>
      </c>
      <c r="F195" s="66"/>
      <c r="G195" s="67">
        <v>0</v>
      </c>
      <c r="H195" s="67">
        <v>0</v>
      </c>
      <c r="I195" s="67">
        <v>0</v>
      </c>
    </row>
    <row r="196" ht="14.25" customHeight="1" spans="1:9">
      <c r="A196" s="62">
        <v>224</v>
      </c>
      <c r="B196" s="63" t="s">
        <v>969</v>
      </c>
      <c r="C196" s="64">
        <f t="shared" ref="C196:I196" si="33">SUM(C197:C203)</f>
        <v>2822</v>
      </c>
      <c r="D196" s="65">
        <f t="shared" si="33"/>
        <v>2822</v>
      </c>
      <c r="E196" s="65">
        <f t="shared" si="33"/>
        <v>0</v>
      </c>
      <c r="F196" s="65">
        <f t="shared" si="33"/>
        <v>0</v>
      </c>
      <c r="G196" s="65">
        <f t="shared" si="33"/>
        <v>0</v>
      </c>
      <c r="H196" s="65">
        <f t="shared" si="33"/>
        <v>0</v>
      </c>
      <c r="I196" s="65">
        <f t="shared" si="33"/>
        <v>0</v>
      </c>
    </row>
    <row r="197" ht="14.25" customHeight="1" spans="1:9">
      <c r="A197" s="62">
        <v>22401</v>
      </c>
      <c r="B197" s="63" t="s">
        <v>970</v>
      </c>
      <c r="C197" s="64">
        <f t="shared" ref="C197:C204" si="34">SUM(D197:I197)</f>
        <v>1322</v>
      </c>
      <c r="D197" s="66">
        <v>1322</v>
      </c>
      <c r="E197" s="66">
        <v>0</v>
      </c>
      <c r="F197" s="66"/>
      <c r="G197" s="66">
        <v>0</v>
      </c>
      <c r="H197" s="66">
        <v>0</v>
      </c>
      <c r="I197" s="66">
        <v>0</v>
      </c>
    </row>
    <row r="198" ht="14.25" customHeight="1" spans="1:9">
      <c r="A198" s="62">
        <v>22402</v>
      </c>
      <c r="B198" s="63" t="s">
        <v>977</v>
      </c>
      <c r="C198" s="65">
        <f t="shared" si="34"/>
        <v>1200</v>
      </c>
      <c r="D198" s="67">
        <v>1200</v>
      </c>
      <c r="E198" s="67">
        <v>0</v>
      </c>
      <c r="F198" s="66"/>
      <c r="G198" s="67">
        <v>0</v>
      </c>
      <c r="H198" s="67">
        <v>0</v>
      </c>
      <c r="I198" s="67">
        <v>0</v>
      </c>
    </row>
    <row r="199" ht="14.25" customHeight="1" spans="1:9">
      <c r="A199" s="62">
        <v>22404</v>
      </c>
      <c r="B199" s="63" t="s">
        <v>980</v>
      </c>
      <c r="C199" s="65">
        <f t="shared" si="34"/>
        <v>0</v>
      </c>
      <c r="D199" s="67">
        <v>0</v>
      </c>
      <c r="E199" s="67">
        <v>0</v>
      </c>
      <c r="F199" s="66"/>
      <c r="G199" s="67">
        <v>0</v>
      </c>
      <c r="H199" s="67">
        <v>0</v>
      </c>
      <c r="I199" s="67">
        <v>0</v>
      </c>
    </row>
    <row r="200" ht="14.25" customHeight="1" spans="1:9">
      <c r="A200" s="62">
        <v>22405</v>
      </c>
      <c r="B200" s="63" t="s">
        <v>984</v>
      </c>
      <c r="C200" s="65">
        <f t="shared" si="34"/>
        <v>0</v>
      </c>
      <c r="D200" s="67">
        <v>0</v>
      </c>
      <c r="E200" s="67">
        <v>0</v>
      </c>
      <c r="F200" s="66"/>
      <c r="G200" s="67">
        <v>0</v>
      </c>
      <c r="H200" s="67">
        <v>0</v>
      </c>
      <c r="I200" s="67">
        <v>0</v>
      </c>
    </row>
    <row r="201" ht="14.25" customHeight="1" spans="1:9">
      <c r="A201" s="62">
        <v>22406</v>
      </c>
      <c r="B201" s="63" t="s">
        <v>994</v>
      </c>
      <c r="C201" s="65">
        <f t="shared" si="34"/>
        <v>0</v>
      </c>
      <c r="D201" s="67">
        <v>0</v>
      </c>
      <c r="E201" s="67">
        <v>0</v>
      </c>
      <c r="F201" s="66"/>
      <c r="G201" s="67">
        <v>0</v>
      </c>
      <c r="H201" s="67">
        <v>0</v>
      </c>
      <c r="I201" s="67">
        <v>0</v>
      </c>
    </row>
    <row r="202" ht="14.25" customHeight="1" spans="1:9">
      <c r="A202" s="62">
        <v>22407</v>
      </c>
      <c r="B202" s="63" t="s">
        <v>998</v>
      </c>
      <c r="C202" s="65">
        <f t="shared" si="34"/>
        <v>300</v>
      </c>
      <c r="D202" s="67">
        <v>300</v>
      </c>
      <c r="E202" s="67">
        <v>0</v>
      </c>
      <c r="F202" s="66"/>
      <c r="G202" s="67">
        <v>0</v>
      </c>
      <c r="H202" s="67">
        <v>0</v>
      </c>
      <c r="I202" s="67">
        <v>0</v>
      </c>
    </row>
    <row r="203" ht="14.25" customHeight="1" spans="1:9">
      <c r="A203" s="62">
        <v>22499</v>
      </c>
      <c r="B203" s="63" t="s">
        <v>1002</v>
      </c>
      <c r="C203" s="65">
        <f t="shared" si="34"/>
        <v>0</v>
      </c>
      <c r="D203" s="67">
        <v>0</v>
      </c>
      <c r="E203" s="67">
        <v>0</v>
      </c>
      <c r="F203" s="66"/>
      <c r="G203" s="67">
        <v>0</v>
      </c>
      <c r="H203" s="67">
        <v>0</v>
      </c>
      <c r="I203" s="67">
        <v>0</v>
      </c>
    </row>
    <row r="204" ht="14.25" customHeight="1" spans="1:9">
      <c r="A204" s="62">
        <v>227</v>
      </c>
      <c r="B204" s="63" t="s">
        <v>1003</v>
      </c>
      <c r="C204" s="65">
        <f t="shared" si="34"/>
        <v>8000</v>
      </c>
      <c r="D204" s="67">
        <v>8000</v>
      </c>
      <c r="E204" s="67">
        <v>0</v>
      </c>
      <c r="F204" s="66"/>
      <c r="G204" s="67">
        <v>0</v>
      </c>
      <c r="H204" s="67">
        <v>0</v>
      </c>
      <c r="I204" s="67">
        <v>0</v>
      </c>
    </row>
    <row r="205" ht="14.25" customHeight="1" spans="1:9">
      <c r="A205" s="62">
        <v>229</v>
      </c>
      <c r="B205" s="63" t="s">
        <v>1004</v>
      </c>
      <c r="C205" s="64">
        <f t="shared" ref="C205:I205" si="35">SUM(C206:C207)</f>
        <v>2000</v>
      </c>
      <c r="D205" s="67">
        <f t="shared" si="35"/>
        <v>2000</v>
      </c>
      <c r="E205" s="67">
        <f t="shared" si="35"/>
        <v>0</v>
      </c>
      <c r="F205" s="67">
        <f t="shared" si="35"/>
        <v>0</v>
      </c>
      <c r="G205" s="67">
        <f t="shared" si="35"/>
        <v>0</v>
      </c>
      <c r="H205" s="67">
        <f t="shared" si="35"/>
        <v>0</v>
      </c>
      <c r="I205" s="67">
        <f t="shared" si="35"/>
        <v>0</v>
      </c>
    </row>
    <row r="206" ht="14.25" customHeight="1" spans="1:9">
      <c r="A206" s="62">
        <v>22902</v>
      </c>
      <c r="B206" s="63" t="s">
        <v>1167</v>
      </c>
      <c r="C206" s="64">
        <f>SUM(D206:I206)</f>
        <v>2000</v>
      </c>
      <c r="D206" s="67">
        <v>2000</v>
      </c>
      <c r="E206" s="66">
        <v>0</v>
      </c>
      <c r="F206" s="66"/>
      <c r="G206" s="66">
        <v>0</v>
      </c>
      <c r="H206" s="66">
        <v>0</v>
      </c>
      <c r="I206" s="66">
        <v>0</v>
      </c>
    </row>
    <row r="207" ht="14.25" customHeight="1" spans="1:9">
      <c r="A207" s="62">
        <v>22999</v>
      </c>
      <c r="B207" s="63" t="s">
        <v>1168</v>
      </c>
      <c r="C207" s="65">
        <f>SUM(D207:I207)</f>
        <v>0</v>
      </c>
      <c r="D207" s="67">
        <v>0</v>
      </c>
      <c r="E207" s="67">
        <v>0</v>
      </c>
      <c r="F207" s="66"/>
      <c r="G207" s="67">
        <v>0</v>
      </c>
      <c r="H207" s="66">
        <v>0</v>
      </c>
      <c r="I207" s="67">
        <v>0</v>
      </c>
    </row>
    <row r="208" ht="14.25" customHeight="1" spans="1:9">
      <c r="A208" s="62">
        <v>232</v>
      </c>
      <c r="B208" s="63" t="s">
        <v>1006</v>
      </c>
      <c r="C208" s="64">
        <f t="shared" ref="C208:I208" si="36">SUM(C209)</f>
        <v>32749</v>
      </c>
      <c r="D208" s="65">
        <f t="shared" si="36"/>
        <v>32749</v>
      </c>
      <c r="E208" s="65">
        <f t="shared" si="36"/>
        <v>0</v>
      </c>
      <c r="F208" s="65">
        <f t="shared" si="36"/>
        <v>0</v>
      </c>
      <c r="G208" s="65">
        <f t="shared" si="36"/>
        <v>0</v>
      </c>
      <c r="H208" s="65">
        <f t="shared" si="36"/>
        <v>0</v>
      </c>
      <c r="I208" s="65">
        <f t="shared" si="36"/>
        <v>0</v>
      </c>
    </row>
    <row r="209" ht="14.25" customHeight="1" spans="1:9">
      <c r="A209" s="62">
        <v>23203</v>
      </c>
      <c r="B209" s="63" t="s">
        <v>1169</v>
      </c>
      <c r="C209" s="64">
        <f>SUM(D209:I209)</f>
        <v>32749</v>
      </c>
      <c r="D209" s="66">
        <v>32749</v>
      </c>
      <c r="E209" s="66">
        <v>0</v>
      </c>
      <c r="F209" s="66"/>
      <c r="G209" s="66">
        <v>0</v>
      </c>
      <c r="H209" s="66">
        <v>0</v>
      </c>
      <c r="I209" s="66">
        <v>0</v>
      </c>
    </row>
    <row r="210" ht="14.25" customHeight="1" spans="1:9">
      <c r="A210" s="62">
        <v>233</v>
      </c>
      <c r="B210" s="63" t="s">
        <v>1012</v>
      </c>
      <c r="C210" s="65">
        <f>SUM(D210:I210)</f>
        <v>0</v>
      </c>
      <c r="D210" s="66">
        <v>0</v>
      </c>
      <c r="E210" s="66">
        <v>0</v>
      </c>
      <c r="F210" s="66"/>
      <c r="G210" s="67">
        <v>0</v>
      </c>
      <c r="H210" s="66">
        <v>0</v>
      </c>
      <c r="I210" s="67">
        <v>0</v>
      </c>
    </row>
  </sheetData>
  <sheetProtection sheet="1" objects="1"/>
  <mergeCells count="11">
    <mergeCell ref="A1:I1"/>
    <mergeCell ref="A2:I2"/>
    <mergeCell ref="A3:I3"/>
    <mergeCell ref="A4:B4"/>
    <mergeCell ref="C4:C5"/>
    <mergeCell ref="D4:D5"/>
    <mergeCell ref="E4:E5"/>
    <mergeCell ref="F4:F5"/>
    <mergeCell ref="G4:G5"/>
    <mergeCell ref="H4:H5"/>
    <mergeCell ref="I4:I5"/>
  </mergeCells>
  <pageMargins left="0.75" right="0.75" top="1" bottom="1" header="0.5" footer="0.5"/>
  <pageSetup paperSize="9" orientation="portrait" useFirstPageNumber="1"/>
  <headerFooter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3"/>
  <sheetViews>
    <sheetView workbookViewId="0">
      <selection activeCell="D28" sqref="D28"/>
    </sheetView>
  </sheetViews>
  <sheetFormatPr defaultColWidth="8" defaultRowHeight="15" customHeight="1"/>
  <cols>
    <col min="1" max="1" width="4.375" customWidth="1"/>
    <col min="2" max="2" width="23.5" customWidth="1"/>
    <col min="3" max="3" width="26.625" customWidth="1"/>
    <col min="4" max="4" width="16.375" customWidth="1"/>
    <col min="5" max="5" width="18.375" customWidth="1"/>
    <col min="6" max="9" width="20.375" customWidth="1"/>
    <col min="10" max="10" width="19.25" customWidth="1"/>
    <col min="11" max="11" width="16.375" customWidth="1"/>
    <col min="12" max="14" width="18.375" customWidth="1"/>
    <col min="15" max="15" width="12.375" customWidth="1"/>
    <col min="16" max="16" width="10.375" customWidth="1"/>
    <col min="17" max="17" width="12.375" customWidth="1"/>
    <col min="18" max="18" width="8.875" customWidth="1"/>
    <col min="19" max="20" width="7.75" customWidth="1"/>
  </cols>
  <sheetData>
    <row r="1" ht="17.25" customHeight="1" spans="1:20">
      <c r="A1" s="42" t="s">
        <v>1170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2"/>
      <c r="T1" s="43"/>
    </row>
    <row r="2" ht="23.25" customHeight="1" spans="1:18">
      <c r="A2" s="44" t="s">
        <v>1171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ht="14.25" customHeight="1" spans="1:18">
      <c r="A3" s="45" t="s">
        <v>1172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ht="14.25" customHeight="1" spans="1:18">
      <c r="A4" s="7" t="s">
        <v>4</v>
      </c>
      <c r="B4" s="7"/>
      <c r="C4" s="7" t="s">
        <v>1173</v>
      </c>
      <c r="D4" s="46">
        <v>501</v>
      </c>
      <c r="E4" s="46">
        <v>502</v>
      </c>
      <c r="F4" s="46">
        <v>503</v>
      </c>
      <c r="G4" s="46">
        <v>504</v>
      </c>
      <c r="H4" s="46">
        <v>505</v>
      </c>
      <c r="I4" s="46">
        <v>506</v>
      </c>
      <c r="J4" s="46">
        <v>507</v>
      </c>
      <c r="K4" s="46">
        <v>508</v>
      </c>
      <c r="L4" s="46">
        <v>509</v>
      </c>
      <c r="M4" s="46">
        <v>510</v>
      </c>
      <c r="N4" s="46">
        <v>511</v>
      </c>
      <c r="O4" s="46">
        <v>512</v>
      </c>
      <c r="P4" s="46">
        <v>513</v>
      </c>
      <c r="Q4" s="46">
        <v>514</v>
      </c>
      <c r="R4" s="46" t="s">
        <v>1174</v>
      </c>
    </row>
    <row r="5" ht="14.25" customHeight="1" spans="1:18">
      <c r="A5" s="7" t="s">
        <v>8</v>
      </c>
      <c r="B5" s="7" t="s">
        <v>9</v>
      </c>
      <c r="C5" s="7"/>
      <c r="D5" s="7" t="s">
        <v>1175</v>
      </c>
      <c r="E5" s="7" t="s">
        <v>1176</v>
      </c>
      <c r="F5" s="7" t="s">
        <v>1177</v>
      </c>
      <c r="G5" s="7" t="s">
        <v>1178</v>
      </c>
      <c r="H5" s="7" t="s">
        <v>1179</v>
      </c>
      <c r="I5" s="7" t="s">
        <v>1180</v>
      </c>
      <c r="J5" s="7" t="s">
        <v>1181</v>
      </c>
      <c r="K5" s="7" t="s">
        <v>1182</v>
      </c>
      <c r="L5" s="7" t="s">
        <v>1183</v>
      </c>
      <c r="M5" s="7" t="s">
        <v>1184</v>
      </c>
      <c r="N5" s="7" t="s">
        <v>1185</v>
      </c>
      <c r="O5" s="7" t="s">
        <v>1186</v>
      </c>
      <c r="P5" s="7" t="s">
        <v>1022</v>
      </c>
      <c r="Q5" s="7" t="s">
        <v>1187</v>
      </c>
      <c r="R5" s="7" t="s">
        <v>1004</v>
      </c>
    </row>
    <row r="6" ht="14.25" customHeight="1" spans="1:19">
      <c r="A6" s="47">
        <v>201</v>
      </c>
      <c r="B6" s="48" t="s">
        <v>1188</v>
      </c>
      <c r="C6" s="11">
        <f t="shared" ref="C6:C32" si="0">SUM(D6:R6)</f>
        <v>30561</v>
      </c>
      <c r="D6" s="9">
        <v>6731.56</v>
      </c>
      <c r="E6" s="9">
        <v>11084.34</v>
      </c>
      <c r="F6" s="9">
        <v>10066.64</v>
      </c>
      <c r="G6" s="9">
        <v>0</v>
      </c>
      <c r="H6" s="9">
        <v>2290.8</v>
      </c>
      <c r="I6" s="9">
        <v>0</v>
      </c>
      <c r="J6" s="9">
        <v>0</v>
      </c>
      <c r="K6" s="9">
        <v>0</v>
      </c>
      <c r="L6" s="9">
        <v>258.7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128.96</v>
      </c>
      <c r="S6" s="50"/>
    </row>
    <row r="7" ht="14.25" customHeight="1" spans="1:19">
      <c r="A7" s="47">
        <v>202</v>
      </c>
      <c r="B7" s="48" t="s">
        <v>173</v>
      </c>
      <c r="C7" s="11">
        <f t="shared" si="0"/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50"/>
    </row>
    <row r="8" ht="14.25" customHeight="1" spans="1:19">
      <c r="A8" s="47">
        <v>203</v>
      </c>
      <c r="B8" s="48" t="s">
        <v>177</v>
      </c>
      <c r="C8" s="11">
        <f t="shared" si="0"/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50"/>
    </row>
    <row r="9" ht="14.25" customHeight="1" spans="1:19">
      <c r="A9" s="47">
        <v>204</v>
      </c>
      <c r="B9" s="48" t="s">
        <v>1166</v>
      </c>
      <c r="C9" s="11">
        <f t="shared" si="0"/>
        <v>23600</v>
      </c>
      <c r="D9" s="9">
        <v>10527.63</v>
      </c>
      <c r="E9" s="9">
        <v>7684.86</v>
      </c>
      <c r="F9" s="9">
        <v>5249.13</v>
      </c>
      <c r="G9" s="9">
        <v>0</v>
      </c>
      <c r="H9" s="9">
        <v>50.18</v>
      </c>
      <c r="I9" s="9">
        <v>0</v>
      </c>
      <c r="J9" s="9">
        <v>0</v>
      </c>
      <c r="K9" s="9">
        <v>0</v>
      </c>
      <c r="L9" s="9">
        <v>88.2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50"/>
    </row>
    <row r="10" ht="14.25" customHeight="1" spans="1:19">
      <c r="A10" s="47">
        <v>205</v>
      </c>
      <c r="B10" s="48" t="s">
        <v>238</v>
      </c>
      <c r="C10" s="11">
        <f t="shared" si="0"/>
        <v>47003</v>
      </c>
      <c r="D10" s="9">
        <v>2646.84</v>
      </c>
      <c r="E10" s="9">
        <v>1557.4</v>
      </c>
      <c r="F10" s="9">
        <v>35.87</v>
      </c>
      <c r="G10" s="9">
        <v>0</v>
      </c>
      <c r="H10" s="9">
        <v>38135.33</v>
      </c>
      <c r="I10" s="9">
        <v>2995.27</v>
      </c>
      <c r="J10" s="9">
        <v>0</v>
      </c>
      <c r="K10" s="9">
        <v>0</v>
      </c>
      <c r="L10" s="9">
        <v>1632.29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50"/>
    </row>
    <row r="11" ht="14.25" customHeight="1" spans="1:19">
      <c r="A11" s="47">
        <v>206</v>
      </c>
      <c r="B11" s="48" t="s">
        <v>286</v>
      </c>
      <c r="C11" s="11">
        <f t="shared" si="0"/>
        <v>104</v>
      </c>
      <c r="D11" s="9">
        <v>64.18</v>
      </c>
      <c r="E11" s="9">
        <v>38.75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1.07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50"/>
    </row>
    <row r="12" ht="14.25" customHeight="1" spans="1:19">
      <c r="A12" s="47">
        <v>207</v>
      </c>
      <c r="B12" s="48" t="s">
        <v>335</v>
      </c>
      <c r="C12" s="11">
        <f t="shared" si="0"/>
        <v>2604</v>
      </c>
      <c r="D12" s="9">
        <v>35.29</v>
      </c>
      <c r="E12" s="9">
        <v>161.88</v>
      </c>
      <c r="F12" s="9">
        <v>0</v>
      </c>
      <c r="G12" s="9">
        <v>0</v>
      </c>
      <c r="H12" s="9">
        <v>533.72</v>
      </c>
      <c r="I12" s="9">
        <v>0</v>
      </c>
      <c r="J12" s="9">
        <v>1870.89</v>
      </c>
      <c r="K12" s="9">
        <v>0</v>
      </c>
      <c r="L12" s="9">
        <v>2.22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50"/>
    </row>
    <row r="13" ht="14.25" customHeight="1" spans="1:19">
      <c r="A13" s="47">
        <v>208</v>
      </c>
      <c r="B13" s="48" t="s">
        <v>377</v>
      </c>
      <c r="C13" s="11">
        <f t="shared" si="0"/>
        <v>97271</v>
      </c>
      <c r="D13" s="9">
        <v>79126.23</v>
      </c>
      <c r="E13" s="9">
        <v>918</v>
      </c>
      <c r="F13" s="9">
        <v>0</v>
      </c>
      <c r="G13" s="9">
        <v>0</v>
      </c>
      <c r="H13" s="9">
        <v>7417.6</v>
      </c>
      <c r="I13" s="9">
        <v>0</v>
      </c>
      <c r="J13" s="9">
        <v>0</v>
      </c>
      <c r="K13" s="9">
        <v>0</v>
      </c>
      <c r="L13" s="9">
        <v>9808.14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1.03</v>
      </c>
      <c r="S13" s="50"/>
    </row>
    <row r="14" ht="14.25" customHeight="1" spans="1:19">
      <c r="A14" s="47">
        <v>210</v>
      </c>
      <c r="B14" s="48" t="s">
        <v>485</v>
      </c>
      <c r="C14" s="11">
        <f t="shared" si="0"/>
        <v>18671</v>
      </c>
      <c r="D14" s="9">
        <v>5783.59</v>
      </c>
      <c r="E14" s="9">
        <v>2677.24</v>
      </c>
      <c r="F14" s="9">
        <v>113.38</v>
      </c>
      <c r="G14" s="9">
        <v>0</v>
      </c>
      <c r="H14" s="9">
        <v>9816.55</v>
      </c>
      <c r="I14" s="9">
        <v>0</v>
      </c>
      <c r="J14" s="9">
        <v>0</v>
      </c>
      <c r="K14" s="9">
        <v>0</v>
      </c>
      <c r="L14" s="9">
        <v>201.59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78.65</v>
      </c>
      <c r="S14" s="50"/>
    </row>
    <row r="15" ht="14.25" customHeight="1" spans="1:19">
      <c r="A15" s="47">
        <v>211</v>
      </c>
      <c r="B15" s="48" t="s">
        <v>548</v>
      </c>
      <c r="C15" s="11">
        <f t="shared" si="0"/>
        <v>21000</v>
      </c>
      <c r="D15" s="9">
        <v>0</v>
      </c>
      <c r="E15" s="9">
        <v>2400</v>
      </c>
      <c r="F15" s="9">
        <v>18600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50"/>
    </row>
    <row r="16" ht="14.25" customHeight="1" spans="1:19">
      <c r="A16" s="47">
        <v>212</v>
      </c>
      <c r="B16" s="48" t="s">
        <v>612</v>
      </c>
      <c r="C16" s="11">
        <f t="shared" si="0"/>
        <v>43886</v>
      </c>
      <c r="D16" s="9">
        <v>3438.81</v>
      </c>
      <c r="E16" s="9">
        <v>1002.18</v>
      </c>
      <c r="F16" s="9">
        <v>22323.23</v>
      </c>
      <c r="G16" s="9">
        <v>0</v>
      </c>
      <c r="H16" s="9">
        <v>14632.72</v>
      </c>
      <c r="I16" s="9">
        <v>7.66</v>
      </c>
      <c r="J16" s="9">
        <v>2317.44</v>
      </c>
      <c r="K16" s="9">
        <v>0</v>
      </c>
      <c r="L16" s="9">
        <v>93.01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70.95</v>
      </c>
      <c r="S16" s="50"/>
    </row>
    <row r="17" ht="14.25" customHeight="1" spans="1:19">
      <c r="A17" s="47">
        <v>213</v>
      </c>
      <c r="B17" s="48" t="s">
        <v>628</v>
      </c>
      <c r="C17" s="11">
        <f t="shared" si="0"/>
        <v>38610</v>
      </c>
      <c r="D17" s="9">
        <v>24620</v>
      </c>
      <c r="E17" s="9">
        <v>8875.43</v>
      </c>
      <c r="F17" s="9">
        <v>0</v>
      </c>
      <c r="G17" s="9">
        <v>0</v>
      </c>
      <c r="H17" s="9">
        <v>5114.57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50"/>
    </row>
    <row r="18" ht="14.25" customHeight="1" spans="1:19">
      <c r="A18" s="47">
        <v>214</v>
      </c>
      <c r="B18" s="48" t="s">
        <v>719</v>
      </c>
      <c r="C18" s="11">
        <f t="shared" si="0"/>
        <v>4995</v>
      </c>
      <c r="D18" s="9">
        <v>258.47</v>
      </c>
      <c r="E18" s="9">
        <v>35.05</v>
      </c>
      <c r="F18" s="9">
        <v>3645.61</v>
      </c>
      <c r="G18" s="9">
        <v>0</v>
      </c>
      <c r="H18" s="9">
        <v>953.77</v>
      </c>
      <c r="I18" s="9">
        <v>0</v>
      </c>
      <c r="J18" s="9">
        <v>0</v>
      </c>
      <c r="K18" s="9">
        <v>0</v>
      </c>
      <c r="L18" s="9">
        <v>102.1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50"/>
    </row>
    <row r="19" ht="14.25" customHeight="1" spans="1:19">
      <c r="A19" s="47">
        <v>215</v>
      </c>
      <c r="B19" s="48" t="s">
        <v>764</v>
      </c>
      <c r="C19" s="11">
        <f t="shared" si="0"/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50"/>
    </row>
    <row r="20" ht="14.25" customHeight="1" spans="1:19">
      <c r="A20" s="47">
        <v>216</v>
      </c>
      <c r="B20" s="48" t="s">
        <v>824</v>
      </c>
      <c r="C20" s="11">
        <f t="shared" si="0"/>
        <v>356</v>
      </c>
      <c r="D20" s="9">
        <v>197.73</v>
      </c>
      <c r="E20" s="9">
        <v>68.76</v>
      </c>
      <c r="F20" s="9">
        <v>0</v>
      </c>
      <c r="G20" s="9">
        <v>0</v>
      </c>
      <c r="H20" s="9">
        <v>46.71</v>
      </c>
      <c r="I20" s="9">
        <v>0</v>
      </c>
      <c r="J20" s="9">
        <v>0</v>
      </c>
      <c r="K20" s="9">
        <v>0</v>
      </c>
      <c r="L20" s="9">
        <v>42.8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50"/>
    </row>
    <row r="21" ht="14.25" customHeight="1" spans="1:19">
      <c r="A21" s="47">
        <v>217</v>
      </c>
      <c r="B21" s="8" t="s">
        <v>837</v>
      </c>
      <c r="C21" s="11">
        <f t="shared" si="0"/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50"/>
    </row>
    <row r="22" ht="14.25" customHeight="1" spans="1:19">
      <c r="A22" s="47">
        <v>219</v>
      </c>
      <c r="B22" s="48" t="s">
        <v>863</v>
      </c>
      <c r="C22" s="11">
        <f t="shared" si="0"/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50"/>
    </row>
    <row r="23" ht="14.25" customHeight="1" spans="1:19">
      <c r="A23" s="47">
        <v>220</v>
      </c>
      <c r="B23" s="48" t="s">
        <v>872</v>
      </c>
      <c r="C23" s="11">
        <f t="shared" si="0"/>
        <v>3892</v>
      </c>
      <c r="D23" s="9">
        <v>140</v>
      </c>
      <c r="E23" s="9">
        <v>80</v>
      </c>
      <c r="F23" s="9">
        <v>60</v>
      </c>
      <c r="G23" s="9">
        <v>0</v>
      </c>
      <c r="H23" s="9">
        <v>3611.57</v>
      </c>
      <c r="I23" s="9">
        <v>0</v>
      </c>
      <c r="J23" s="9">
        <v>0</v>
      </c>
      <c r="K23" s="9">
        <v>0</v>
      </c>
      <c r="L23" s="9">
        <v>0.43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50"/>
    </row>
    <row r="24" ht="14.25" customHeight="1" spans="1:19">
      <c r="A24" s="47">
        <v>221</v>
      </c>
      <c r="B24" s="48" t="s">
        <v>909</v>
      </c>
      <c r="C24" s="11">
        <f t="shared" si="0"/>
        <v>11332</v>
      </c>
      <c r="D24" s="9">
        <v>1693.3</v>
      </c>
      <c r="E24" s="9">
        <v>0</v>
      </c>
      <c r="F24" s="9">
        <v>5712.6</v>
      </c>
      <c r="G24" s="9">
        <v>0</v>
      </c>
      <c r="H24" s="9">
        <v>3845.94</v>
      </c>
      <c r="I24" s="9">
        <v>0</v>
      </c>
      <c r="J24" s="9">
        <v>0</v>
      </c>
      <c r="K24" s="9">
        <v>0</v>
      </c>
      <c r="L24" s="9">
        <v>80.16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50"/>
    </row>
    <row r="25" ht="14.25" customHeight="1" spans="1:19">
      <c r="A25" s="47">
        <v>222</v>
      </c>
      <c r="B25" s="48" t="s">
        <v>929</v>
      </c>
      <c r="C25" s="11">
        <f t="shared" si="0"/>
        <v>276</v>
      </c>
      <c r="D25" s="9">
        <v>207.92</v>
      </c>
      <c r="E25" s="9">
        <v>66.17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1.91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50"/>
    </row>
    <row r="26" ht="14.25" customHeight="1" spans="1:19">
      <c r="A26" s="47">
        <v>224</v>
      </c>
      <c r="B26" s="48" t="s">
        <v>969</v>
      </c>
      <c r="C26" s="11">
        <f t="shared" si="0"/>
        <v>2822</v>
      </c>
      <c r="D26" s="9">
        <v>654.86</v>
      </c>
      <c r="E26" s="9">
        <v>1923.5</v>
      </c>
      <c r="F26" s="9">
        <v>0</v>
      </c>
      <c r="G26" s="9">
        <v>0</v>
      </c>
      <c r="H26" s="9">
        <v>240.87</v>
      </c>
      <c r="I26" s="9">
        <v>0</v>
      </c>
      <c r="J26" s="9">
        <v>0</v>
      </c>
      <c r="K26" s="9">
        <v>0</v>
      </c>
      <c r="L26" s="9">
        <v>2.77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50"/>
    </row>
    <row r="27" ht="14.25" customHeight="1" spans="1:19">
      <c r="A27" s="47">
        <v>227</v>
      </c>
      <c r="B27" s="8" t="s">
        <v>1003</v>
      </c>
      <c r="C27" s="11">
        <f t="shared" si="0"/>
        <v>8000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8000</v>
      </c>
      <c r="R27" s="9">
        <v>0</v>
      </c>
      <c r="S27" s="50"/>
    </row>
    <row r="28" ht="14.25" customHeight="1" spans="1:19">
      <c r="A28" s="47">
        <v>229</v>
      </c>
      <c r="B28" s="48" t="s">
        <v>1004</v>
      </c>
      <c r="C28" s="11">
        <f t="shared" si="0"/>
        <v>2000</v>
      </c>
      <c r="D28" s="9">
        <v>2000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50"/>
    </row>
    <row r="29" ht="14.25" customHeight="1" spans="1:19">
      <c r="A29" s="47">
        <v>230</v>
      </c>
      <c r="B29" s="48" t="s">
        <v>1022</v>
      </c>
      <c r="C29" s="11">
        <f t="shared" si="0"/>
        <v>48535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48535</v>
      </c>
      <c r="Q29" s="9">
        <v>0</v>
      </c>
      <c r="R29" s="9">
        <v>0</v>
      </c>
      <c r="S29" s="50"/>
    </row>
    <row r="30" s="41" customFormat="1" ht="14.25" customHeight="1" spans="1:20">
      <c r="A30" s="47" t="s">
        <v>1189</v>
      </c>
      <c r="B30" s="48" t="s">
        <v>1006</v>
      </c>
      <c r="C30" s="11">
        <f t="shared" si="0"/>
        <v>32749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32749</v>
      </c>
      <c r="O30" s="9">
        <v>0</v>
      </c>
      <c r="P30" s="9">
        <v>0</v>
      </c>
      <c r="Q30" s="9">
        <v>0</v>
      </c>
      <c r="R30" s="9">
        <v>0</v>
      </c>
      <c r="S30" s="50"/>
      <c r="T30" s="51"/>
    </row>
    <row r="31" s="41" customFormat="1" ht="14.25" customHeight="1" spans="1:20">
      <c r="A31" s="47" t="s">
        <v>1190</v>
      </c>
      <c r="B31" s="48" t="s">
        <v>1012</v>
      </c>
      <c r="C31" s="11">
        <f t="shared" si="0"/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50"/>
      <c r="T31" s="51"/>
    </row>
    <row r="32" s="41" customFormat="1" ht="14.25" customHeight="1" spans="1:19">
      <c r="A32" s="47" t="s">
        <v>1191</v>
      </c>
      <c r="B32" s="48" t="s">
        <v>1186</v>
      </c>
      <c r="C32" s="11">
        <f t="shared" si="0"/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50"/>
    </row>
    <row r="33" s="41" customFormat="1" ht="17.25" customHeight="1" spans="1:20">
      <c r="A33" s="49" t="s">
        <v>1156</v>
      </c>
      <c r="B33" s="49"/>
      <c r="C33" s="11">
        <f t="shared" ref="C33:R33" si="1">SUM(C6:C31)</f>
        <v>438267</v>
      </c>
      <c r="D33" s="11">
        <f t="shared" si="1"/>
        <v>138126.41</v>
      </c>
      <c r="E33" s="11">
        <f t="shared" si="1"/>
        <v>38573.56</v>
      </c>
      <c r="F33" s="11">
        <f t="shared" si="1"/>
        <v>65806.46</v>
      </c>
      <c r="G33" s="11">
        <f t="shared" si="1"/>
        <v>0</v>
      </c>
      <c r="H33" s="11">
        <f t="shared" si="1"/>
        <v>86690.33</v>
      </c>
      <c r="I33" s="11">
        <f t="shared" si="1"/>
        <v>3002.93</v>
      </c>
      <c r="J33" s="11">
        <f t="shared" si="1"/>
        <v>4188.33</v>
      </c>
      <c r="K33" s="11">
        <f t="shared" si="1"/>
        <v>0</v>
      </c>
      <c r="L33" s="11">
        <f t="shared" si="1"/>
        <v>12315.39</v>
      </c>
      <c r="M33" s="11">
        <f t="shared" si="1"/>
        <v>0</v>
      </c>
      <c r="N33" s="11">
        <f t="shared" si="1"/>
        <v>32749</v>
      </c>
      <c r="O33" s="11">
        <f t="shared" si="1"/>
        <v>0</v>
      </c>
      <c r="P33" s="11">
        <f t="shared" si="1"/>
        <v>48535</v>
      </c>
      <c r="Q33" s="11">
        <f t="shared" si="1"/>
        <v>8000</v>
      </c>
      <c r="R33" s="11">
        <f t="shared" si="1"/>
        <v>279.59</v>
      </c>
      <c r="S33" s="51"/>
      <c r="T33" s="51"/>
    </row>
  </sheetData>
  <sheetProtection sheet="1" objects="1"/>
  <mergeCells count="6">
    <mergeCell ref="A1:R1"/>
    <mergeCell ref="A2:R2"/>
    <mergeCell ref="A3:R3"/>
    <mergeCell ref="A4:B4"/>
    <mergeCell ref="A33:B33"/>
    <mergeCell ref="C4:C5"/>
  </mergeCells>
  <pageMargins left="0.75" right="0.75" top="1" bottom="1" header="0.5" footer="0.5"/>
  <headerFooter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152"/>
  <sheetViews>
    <sheetView topLeftCell="C1" workbookViewId="0">
      <selection activeCell="F147" sqref="F147"/>
    </sheetView>
  </sheetViews>
  <sheetFormatPr defaultColWidth="8" defaultRowHeight="13.5" customHeight="1"/>
  <cols>
    <col min="1" max="1" width="20.75" customWidth="1"/>
    <col min="2" max="2" width="32.75" customWidth="1"/>
    <col min="29" max="29" width="10.625" customWidth="1"/>
  </cols>
  <sheetData>
    <row r="1" ht="15.75" customHeight="1" spans="1:29">
      <c r="A1" s="31" t="s">
        <v>1192</v>
      </c>
      <c r="B1" s="14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</row>
    <row r="2" ht="30" customHeight="1" spans="1:29">
      <c r="A2" s="37" t="s">
        <v>1193</v>
      </c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</row>
    <row r="3" ht="15.75" customHeight="1" spans="1:29">
      <c r="A3" s="17" t="s">
        <v>3</v>
      </c>
      <c r="B3" s="29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29" t="s">
        <v>3</v>
      </c>
    </row>
    <row r="4" ht="15.75" customHeight="1" spans="1:29">
      <c r="A4" s="33"/>
      <c r="B4" s="18" t="s">
        <v>1194</v>
      </c>
      <c r="C4" s="18" t="s">
        <v>1195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</row>
    <row r="5" ht="15.75" customHeight="1" spans="1:29">
      <c r="A5" s="19"/>
      <c r="B5" s="19"/>
      <c r="C5" s="18" t="s">
        <v>39</v>
      </c>
      <c r="D5" s="18" t="s">
        <v>1196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18" t="s">
        <v>1197</v>
      </c>
      <c r="V5" s="33"/>
      <c r="W5" s="33"/>
      <c r="X5" s="33"/>
      <c r="Y5" s="33"/>
      <c r="Z5" s="33"/>
      <c r="AA5" s="33"/>
      <c r="AB5" s="33"/>
      <c r="AC5" s="33"/>
    </row>
    <row r="6" ht="79.5" customHeight="1" spans="1:29">
      <c r="A6" s="19"/>
      <c r="B6" s="21"/>
      <c r="C6" s="34"/>
      <c r="D6" s="22" t="s">
        <v>1198</v>
      </c>
      <c r="E6" s="22" t="s">
        <v>14</v>
      </c>
      <c r="F6" s="22" t="s">
        <v>15</v>
      </c>
      <c r="G6" s="22" t="s">
        <v>16</v>
      </c>
      <c r="H6" s="22" t="s">
        <v>17</v>
      </c>
      <c r="I6" s="22" t="s">
        <v>18</v>
      </c>
      <c r="J6" s="22" t="s">
        <v>19</v>
      </c>
      <c r="K6" s="22" t="s">
        <v>20</v>
      </c>
      <c r="L6" s="22" t="s">
        <v>21</v>
      </c>
      <c r="M6" s="22" t="s">
        <v>22</v>
      </c>
      <c r="N6" s="22" t="s">
        <v>23</v>
      </c>
      <c r="O6" s="22" t="s">
        <v>24</v>
      </c>
      <c r="P6" s="22" t="s">
        <v>25</v>
      </c>
      <c r="Q6" s="22" t="s">
        <v>26</v>
      </c>
      <c r="R6" s="22" t="s">
        <v>27</v>
      </c>
      <c r="S6" s="22" t="s">
        <v>28</v>
      </c>
      <c r="T6" s="22" t="s">
        <v>1199</v>
      </c>
      <c r="U6" s="22" t="s">
        <v>1198</v>
      </c>
      <c r="V6" s="22" t="s">
        <v>31</v>
      </c>
      <c r="W6" s="22" t="s">
        <v>32</v>
      </c>
      <c r="X6" s="22" t="s">
        <v>33</v>
      </c>
      <c r="Y6" s="22" t="s">
        <v>34</v>
      </c>
      <c r="Z6" s="22" t="s">
        <v>35</v>
      </c>
      <c r="AA6" s="22" t="s">
        <v>36</v>
      </c>
      <c r="AB6" s="22" t="s">
        <v>37</v>
      </c>
      <c r="AC6" s="22" t="s">
        <v>38</v>
      </c>
    </row>
    <row r="7" ht="15.75" customHeight="1" spans="1:29">
      <c r="A7" s="23"/>
      <c r="B7" s="19" t="s">
        <v>1200</v>
      </c>
      <c r="C7" s="24">
        <f t="shared" ref="C7:C70" si="0">SUM(D7,U7)</f>
        <v>115922</v>
      </c>
      <c r="D7" s="36">
        <f t="shared" ref="D7:D70" si="1">SUM(E7:T7)</f>
        <v>101800</v>
      </c>
      <c r="E7" s="36">
        <f t="shared" ref="E7:T7" si="2">SUM(E8,E9)</f>
        <v>49882</v>
      </c>
      <c r="F7" s="24">
        <f t="shared" si="2"/>
        <v>0</v>
      </c>
      <c r="G7" s="24">
        <f t="shared" si="2"/>
        <v>0</v>
      </c>
      <c r="H7" s="24">
        <f t="shared" si="2"/>
        <v>1434</v>
      </c>
      <c r="I7" s="24">
        <f t="shared" si="2"/>
        <v>427</v>
      </c>
      <c r="J7" s="24">
        <f t="shared" si="2"/>
        <v>4563</v>
      </c>
      <c r="K7" s="24">
        <f t="shared" si="2"/>
        <v>5880</v>
      </c>
      <c r="L7" s="24">
        <f t="shared" si="2"/>
        <v>3524</v>
      </c>
      <c r="M7" s="24">
        <f t="shared" si="2"/>
        <v>17700</v>
      </c>
      <c r="N7" s="24">
        <f t="shared" si="2"/>
        <v>1963</v>
      </c>
      <c r="O7" s="24">
        <f t="shared" si="2"/>
        <v>9350</v>
      </c>
      <c r="P7" s="24">
        <f t="shared" si="2"/>
        <v>1303</v>
      </c>
      <c r="Q7" s="24">
        <f t="shared" si="2"/>
        <v>5419</v>
      </c>
      <c r="R7" s="24">
        <f t="shared" si="2"/>
        <v>0</v>
      </c>
      <c r="S7" s="24">
        <f t="shared" si="2"/>
        <v>198</v>
      </c>
      <c r="T7" s="24">
        <f t="shared" si="2"/>
        <v>157</v>
      </c>
      <c r="U7" s="24">
        <f t="shared" ref="U7:U70" si="3">SUM(V7:AC7)</f>
        <v>14122</v>
      </c>
      <c r="V7" s="24">
        <f t="shared" ref="V7:AC7" si="4">SUM(V8,V9)</f>
        <v>3655</v>
      </c>
      <c r="W7" s="24">
        <f t="shared" si="4"/>
        <v>2274</v>
      </c>
      <c r="X7" s="24">
        <f t="shared" si="4"/>
        <v>4763</v>
      </c>
      <c r="Y7" s="24">
        <f t="shared" si="4"/>
        <v>0</v>
      </c>
      <c r="Z7" s="24">
        <f t="shared" si="4"/>
        <v>3150</v>
      </c>
      <c r="AA7" s="24">
        <f t="shared" si="4"/>
        <v>0</v>
      </c>
      <c r="AB7" s="24">
        <f t="shared" si="4"/>
        <v>0</v>
      </c>
      <c r="AC7" s="24">
        <f t="shared" si="4"/>
        <v>280</v>
      </c>
    </row>
    <row r="8" ht="15.75" customHeight="1" spans="1:29">
      <c r="A8" s="23">
        <v>210000000</v>
      </c>
      <c r="B8" s="19" t="s">
        <v>1201</v>
      </c>
      <c r="C8" s="24">
        <f t="shared" si="0"/>
        <v>0</v>
      </c>
      <c r="D8" s="24">
        <f t="shared" si="1"/>
        <v>0</v>
      </c>
      <c r="E8" s="40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4">
        <f t="shared" si="3"/>
        <v>0</v>
      </c>
      <c r="V8" s="25"/>
      <c r="W8" s="25"/>
      <c r="X8" s="25"/>
      <c r="Y8" s="25"/>
      <c r="Z8" s="25"/>
      <c r="AA8" s="25"/>
      <c r="AB8" s="25"/>
      <c r="AC8" s="25"/>
    </row>
    <row r="9" ht="15.75" customHeight="1" spans="1:29">
      <c r="A9" s="23">
        <v>219800000</v>
      </c>
      <c r="B9" s="26" t="s">
        <v>1202</v>
      </c>
      <c r="C9" s="24">
        <f t="shared" si="0"/>
        <v>115922</v>
      </c>
      <c r="D9" s="24">
        <f t="shared" si="1"/>
        <v>101800</v>
      </c>
      <c r="E9" s="36">
        <f t="shared" ref="E9:T9" si="5">SUM(E10,E26,E39,E49,E59,E68,E77,E87,E96,E106,E116,E126,E136,E143,E152)</f>
        <v>49882</v>
      </c>
      <c r="F9" s="24">
        <f t="shared" si="5"/>
        <v>0</v>
      </c>
      <c r="G9" s="24">
        <f t="shared" si="5"/>
        <v>0</v>
      </c>
      <c r="H9" s="24">
        <f t="shared" si="5"/>
        <v>1434</v>
      </c>
      <c r="I9" s="24">
        <f t="shared" si="5"/>
        <v>427</v>
      </c>
      <c r="J9" s="24">
        <f t="shared" si="5"/>
        <v>4563</v>
      </c>
      <c r="K9" s="24">
        <f t="shared" si="5"/>
        <v>5880</v>
      </c>
      <c r="L9" s="24">
        <f t="shared" si="5"/>
        <v>3524</v>
      </c>
      <c r="M9" s="24">
        <f t="shared" si="5"/>
        <v>17700</v>
      </c>
      <c r="N9" s="24">
        <f t="shared" si="5"/>
        <v>1963</v>
      </c>
      <c r="O9" s="24">
        <f t="shared" si="5"/>
        <v>9350</v>
      </c>
      <c r="P9" s="24">
        <f t="shared" si="5"/>
        <v>1303</v>
      </c>
      <c r="Q9" s="24">
        <f t="shared" si="5"/>
        <v>5419</v>
      </c>
      <c r="R9" s="24">
        <f t="shared" si="5"/>
        <v>0</v>
      </c>
      <c r="S9" s="24">
        <f t="shared" si="5"/>
        <v>198</v>
      </c>
      <c r="T9" s="24">
        <f t="shared" si="5"/>
        <v>157</v>
      </c>
      <c r="U9" s="24">
        <f t="shared" si="3"/>
        <v>14122</v>
      </c>
      <c r="V9" s="24">
        <f t="shared" ref="V9:AC9" si="6">SUM(V10,V26,V39,V49,V59,V68,V77,V87,V96,V106,V116,V126,V136,V143,V152)</f>
        <v>3655</v>
      </c>
      <c r="W9" s="24">
        <f t="shared" si="6"/>
        <v>2274</v>
      </c>
      <c r="X9" s="24">
        <f t="shared" si="6"/>
        <v>4763</v>
      </c>
      <c r="Y9" s="24">
        <f t="shared" si="6"/>
        <v>0</v>
      </c>
      <c r="Z9" s="24">
        <f t="shared" si="6"/>
        <v>3150</v>
      </c>
      <c r="AA9" s="24">
        <f t="shared" si="6"/>
        <v>0</v>
      </c>
      <c r="AB9" s="24">
        <f t="shared" si="6"/>
        <v>0</v>
      </c>
      <c r="AC9" s="24">
        <f t="shared" si="6"/>
        <v>280</v>
      </c>
    </row>
    <row r="10" ht="15.75" customHeight="1" spans="1:29">
      <c r="A10" s="23">
        <v>210199000</v>
      </c>
      <c r="B10" s="26" t="s">
        <v>1203</v>
      </c>
      <c r="C10" s="24">
        <f t="shared" si="0"/>
        <v>0</v>
      </c>
      <c r="D10" s="24">
        <f t="shared" si="1"/>
        <v>0</v>
      </c>
      <c r="E10" s="36">
        <f t="shared" ref="E10:T10" si="7">SUM(E11,E12)</f>
        <v>0</v>
      </c>
      <c r="F10" s="24">
        <f t="shared" si="7"/>
        <v>0</v>
      </c>
      <c r="G10" s="24">
        <f t="shared" si="7"/>
        <v>0</v>
      </c>
      <c r="H10" s="24">
        <f t="shared" si="7"/>
        <v>0</v>
      </c>
      <c r="I10" s="24">
        <f t="shared" si="7"/>
        <v>0</v>
      </c>
      <c r="J10" s="24">
        <f t="shared" si="7"/>
        <v>0</v>
      </c>
      <c r="K10" s="24">
        <f t="shared" si="7"/>
        <v>0</v>
      </c>
      <c r="L10" s="24">
        <f t="shared" si="7"/>
        <v>0</v>
      </c>
      <c r="M10" s="24">
        <f t="shared" si="7"/>
        <v>0</v>
      </c>
      <c r="N10" s="24">
        <f t="shared" si="7"/>
        <v>0</v>
      </c>
      <c r="O10" s="24">
        <f t="shared" si="7"/>
        <v>0</v>
      </c>
      <c r="P10" s="24">
        <f t="shared" si="7"/>
        <v>0</v>
      </c>
      <c r="Q10" s="24">
        <f t="shared" si="7"/>
        <v>0</v>
      </c>
      <c r="R10" s="24">
        <f t="shared" si="7"/>
        <v>0</v>
      </c>
      <c r="S10" s="24">
        <f t="shared" si="7"/>
        <v>0</v>
      </c>
      <c r="T10" s="24">
        <f t="shared" si="7"/>
        <v>0</v>
      </c>
      <c r="U10" s="24">
        <f t="shared" si="3"/>
        <v>0</v>
      </c>
      <c r="V10" s="24">
        <f t="shared" ref="V10:AC10" si="8">SUM(V11,V12)</f>
        <v>0</v>
      </c>
      <c r="W10" s="24">
        <f t="shared" si="8"/>
        <v>0</v>
      </c>
      <c r="X10" s="24">
        <f t="shared" si="8"/>
        <v>0</v>
      </c>
      <c r="Y10" s="24">
        <f t="shared" si="8"/>
        <v>0</v>
      </c>
      <c r="Z10" s="24">
        <f t="shared" si="8"/>
        <v>0</v>
      </c>
      <c r="AA10" s="24">
        <f t="shared" si="8"/>
        <v>0</v>
      </c>
      <c r="AB10" s="24">
        <f t="shared" si="8"/>
        <v>0</v>
      </c>
      <c r="AC10" s="24">
        <f t="shared" si="8"/>
        <v>0</v>
      </c>
    </row>
    <row r="11" ht="15.75" customHeight="1" spans="1:29">
      <c r="A11" s="23">
        <v>210100000</v>
      </c>
      <c r="B11" s="26" t="s">
        <v>1201</v>
      </c>
      <c r="C11" s="24">
        <f t="shared" si="0"/>
        <v>0</v>
      </c>
      <c r="D11" s="24">
        <f t="shared" si="1"/>
        <v>0</v>
      </c>
      <c r="E11" s="40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4">
        <f t="shared" si="3"/>
        <v>0</v>
      </c>
      <c r="V11" s="25"/>
      <c r="W11" s="25"/>
      <c r="X11" s="25"/>
      <c r="Y11" s="25"/>
      <c r="Z11" s="25"/>
      <c r="AA11" s="25"/>
      <c r="AB11" s="25"/>
      <c r="AC11" s="25"/>
    </row>
    <row r="12" ht="15.75" customHeight="1" spans="1:29">
      <c r="A12" s="23">
        <v>210198000</v>
      </c>
      <c r="B12" s="26" t="s">
        <v>1204</v>
      </c>
      <c r="C12" s="24">
        <f t="shared" si="0"/>
        <v>0</v>
      </c>
      <c r="D12" s="24">
        <f t="shared" si="1"/>
        <v>0</v>
      </c>
      <c r="E12" s="36">
        <f t="shared" ref="E12:T12" si="9">SUM(E13:E25)</f>
        <v>0</v>
      </c>
      <c r="F12" s="24">
        <f t="shared" si="9"/>
        <v>0</v>
      </c>
      <c r="G12" s="24">
        <f t="shared" si="9"/>
        <v>0</v>
      </c>
      <c r="H12" s="24">
        <f t="shared" si="9"/>
        <v>0</v>
      </c>
      <c r="I12" s="24">
        <f t="shared" si="9"/>
        <v>0</v>
      </c>
      <c r="J12" s="24">
        <f t="shared" si="9"/>
        <v>0</v>
      </c>
      <c r="K12" s="24">
        <f t="shared" si="9"/>
        <v>0</v>
      </c>
      <c r="L12" s="24">
        <f t="shared" si="9"/>
        <v>0</v>
      </c>
      <c r="M12" s="24">
        <f t="shared" si="9"/>
        <v>0</v>
      </c>
      <c r="N12" s="24">
        <f t="shared" si="9"/>
        <v>0</v>
      </c>
      <c r="O12" s="24">
        <f t="shared" si="9"/>
        <v>0</v>
      </c>
      <c r="P12" s="24">
        <f t="shared" si="9"/>
        <v>0</v>
      </c>
      <c r="Q12" s="24">
        <f t="shared" si="9"/>
        <v>0</v>
      </c>
      <c r="R12" s="24">
        <f t="shared" si="9"/>
        <v>0</v>
      </c>
      <c r="S12" s="24">
        <f t="shared" si="9"/>
        <v>0</v>
      </c>
      <c r="T12" s="24">
        <f t="shared" si="9"/>
        <v>0</v>
      </c>
      <c r="U12" s="24">
        <f t="shared" si="3"/>
        <v>0</v>
      </c>
      <c r="V12" s="24">
        <f t="shared" ref="V12:AC12" si="10">SUM(V13:V25)</f>
        <v>0</v>
      </c>
      <c r="W12" s="24">
        <f t="shared" si="10"/>
        <v>0</v>
      </c>
      <c r="X12" s="24">
        <f t="shared" si="10"/>
        <v>0</v>
      </c>
      <c r="Y12" s="24">
        <f t="shared" si="10"/>
        <v>0</v>
      </c>
      <c r="Z12" s="24">
        <f t="shared" si="10"/>
        <v>0</v>
      </c>
      <c r="AA12" s="24">
        <f t="shared" si="10"/>
        <v>0</v>
      </c>
      <c r="AB12" s="24">
        <f t="shared" si="10"/>
        <v>0</v>
      </c>
      <c r="AC12" s="24">
        <f t="shared" si="10"/>
        <v>0</v>
      </c>
    </row>
    <row r="13" ht="15.75" customHeight="1" spans="1:29">
      <c r="A13" s="23">
        <v>210102000</v>
      </c>
      <c r="B13" s="26" t="s">
        <v>1205</v>
      </c>
      <c r="C13" s="24">
        <f t="shared" si="0"/>
        <v>0</v>
      </c>
      <c r="D13" s="24">
        <f t="shared" si="1"/>
        <v>0</v>
      </c>
      <c r="E13" s="40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4">
        <f t="shared" si="3"/>
        <v>0</v>
      </c>
      <c r="V13" s="25"/>
      <c r="W13" s="25"/>
      <c r="X13" s="25"/>
      <c r="Y13" s="25"/>
      <c r="Z13" s="25"/>
      <c r="AA13" s="25"/>
      <c r="AB13" s="25"/>
      <c r="AC13" s="25"/>
    </row>
    <row r="14" ht="15.75" customHeight="1" spans="1:29">
      <c r="A14" s="23">
        <v>210103000</v>
      </c>
      <c r="B14" s="26" t="s">
        <v>1206</v>
      </c>
      <c r="C14" s="24">
        <f t="shared" si="0"/>
        <v>0</v>
      </c>
      <c r="D14" s="24">
        <f t="shared" si="1"/>
        <v>0</v>
      </c>
      <c r="E14" s="40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4">
        <f t="shared" si="3"/>
        <v>0</v>
      </c>
      <c r="V14" s="25"/>
      <c r="W14" s="25"/>
      <c r="X14" s="25"/>
      <c r="Y14" s="25"/>
      <c r="Z14" s="25"/>
      <c r="AA14" s="25"/>
      <c r="AB14" s="25"/>
      <c r="AC14" s="25"/>
    </row>
    <row r="15" ht="15.75" customHeight="1" spans="1:29">
      <c r="A15" s="23">
        <v>210106000</v>
      </c>
      <c r="B15" s="26" t="s">
        <v>1207</v>
      </c>
      <c r="C15" s="24">
        <f t="shared" si="0"/>
        <v>0</v>
      </c>
      <c r="D15" s="24">
        <f t="shared" si="1"/>
        <v>0</v>
      </c>
      <c r="E15" s="40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4">
        <f t="shared" si="3"/>
        <v>0</v>
      </c>
      <c r="V15" s="25"/>
      <c r="W15" s="25"/>
      <c r="X15" s="25"/>
      <c r="Y15" s="25"/>
      <c r="Z15" s="25"/>
      <c r="AA15" s="25"/>
      <c r="AB15" s="25"/>
      <c r="AC15" s="25"/>
    </row>
    <row r="16" ht="15.75" customHeight="1" spans="1:29">
      <c r="A16" s="23" t="s">
        <v>1208</v>
      </c>
      <c r="B16" s="26" t="s">
        <v>1209</v>
      </c>
      <c r="C16" s="24">
        <f t="shared" si="0"/>
        <v>0</v>
      </c>
      <c r="D16" s="24">
        <f t="shared" si="1"/>
        <v>0</v>
      </c>
      <c r="E16" s="40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4">
        <f t="shared" si="3"/>
        <v>0</v>
      </c>
      <c r="V16" s="25"/>
      <c r="W16" s="25"/>
      <c r="X16" s="25"/>
      <c r="Y16" s="25"/>
      <c r="Z16" s="25"/>
      <c r="AA16" s="25"/>
      <c r="AB16" s="25"/>
      <c r="AC16" s="25"/>
    </row>
    <row r="17" ht="15.75" customHeight="1" spans="1:29">
      <c r="A17" s="23">
        <v>210104000</v>
      </c>
      <c r="B17" s="26" t="s">
        <v>1210</v>
      </c>
      <c r="C17" s="24">
        <f t="shared" si="0"/>
        <v>0</v>
      </c>
      <c r="D17" s="24">
        <f t="shared" si="1"/>
        <v>0</v>
      </c>
      <c r="E17" s="40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4">
        <f t="shared" si="3"/>
        <v>0</v>
      </c>
      <c r="V17" s="25"/>
      <c r="W17" s="25"/>
      <c r="X17" s="25"/>
      <c r="Y17" s="25"/>
      <c r="Z17" s="25"/>
      <c r="AA17" s="25"/>
      <c r="AB17" s="25"/>
      <c r="AC17" s="25"/>
    </row>
    <row r="18" ht="15.75" customHeight="1" spans="1:29">
      <c r="A18" s="23">
        <v>210112000</v>
      </c>
      <c r="B18" s="26" t="s">
        <v>1211</v>
      </c>
      <c r="C18" s="24">
        <f t="shared" si="0"/>
        <v>0</v>
      </c>
      <c r="D18" s="24">
        <f t="shared" si="1"/>
        <v>0</v>
      </c>
      <c r="E18" s="40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4">
        <f t="shared" si="3"/>
        <v>0</v>
      </c>
      <c r="V18" s="25"/>
      <c r="W18" s="25"/>
      <c r="X18" s="25"/>
      <c r="Y18" s="25"/>
      <c r="Z18" s="25"/>
      <c r="AA18" s="25"/>
      <c r="AB18" s="25"/>
      <c r="AC18" s="25"/>
    </row>
    <row r="19" ht="15.75" customHeight="1" spans="1:29">
      <c r="A19" s="23">
        <v>210114000</v>
      </c>
      <c r="B19" s="26" t="s">
        <v>1212</v>
      </c>
      <c r="C19" s="24">
        <f t="shared" si="0"/>
        <v>0</v>
      </c>
      <c r="D19" s="24">
        <f t="shared" si="1"/>
        <v>0</v>
      </c>
      <c r="E19" s="40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4">
        <f t="shared" si="3"/>
        <v>0</v>
      </c>
      <c r="V19" s="25"/>
      <c r="W19" s="25"/>
      <c r="X19" s="25"/>
      <c r="Y19" s="25"/>
      <c r="Z19" s="25"/>
      <c r="AA19" s="25"/>
      <c r="AB19" s="25"/>
      <c r="AC19" s="25"/>
    </row>
    <row r="20" ht="15.75" customHeight="1" spans="1:29">
      <c r="A20" s="23">
        <v>210113000</v>
      </c>
      <c r="B20" s="26" t="s">
        <v>1213</v>
      </c>
      <c r="C20" s="24">
        <f t="shared" si="0"/>
        <v>0</v>
      </c>
      <c r="D20" s="24">
        <f t="shared" si="1"/>
        <v>0</v>
      </c>
      <c r="E20" s="40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4">
        <f t="shared" si="3"/>
        <v>0</v>
      </c>
      <c r="V20" s="25"/>
      <c r="W20" s="25"/>
      <c r="X20" s="25"/>
      <c r="Y20" s="25"/>
      <c r="Z20" s="25"/>
      <c r="AA20" s="25"/>
      <c r="AB20" s="25"/>
      <c r="AC20" s="25"/>
    </row>
    <row r="21" ht="15.75" customHeight="1" spans="1:29">
      <c r="A21" s="23">
        <v>210111000</v>
      </c>
      <c r="B21" s="26" t="s">
        <v>1214</v>
      </c>
      <c r="C21" s="24">
        <f t="shared" si="0"/>
        <v>0</v>
      </c>
      <c r="D21" s="24">
        <f t="shared" si="1"/>
        <v>0</v>
      </c>
      <c r="E21" s="40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4">
        <f t="shared" si="3"/>
        <v>0</v>
      </c>
      <c r="V21" s="25"/>
      <c r="W21" s="25"/>
      <c r="X21" s="25"/>
      <c r="Y21" s="25"/>
      <c r="Z21" s="25"/>
      <c r="AA21" s="25"/>
      <c r="AB21" s="25"/>
      <c r="AC21" s="25"/>
    </row>
    <row r="22" ht="15.75" customHeight="1" spans="1:29">
      <c r="A22" s="23">
        <v>210115000</v>
      </c>
      <c r="B22" s="26" t="s">
        <v>1215</v>
      </c>
      <c r="C22" s="24">
        <f t="shared" si="0"/>
        <v>0</v>
      </c>
      <c r="D22" s="24">
        <f t="shared" si="1"/>
        <v>0</v>
      </c>
      <c r="E22" s="40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4">
        <f t="shared" si="3"/>
        <v>0</v>
      </c>
      <c r="V22" s="25"/>
      <c r="W22" s="25"/>
      <c r="X22" s="25"/>
      <c r="Y22" s="25"/>
      <c r="Z22" s="25"/>
      <c r="AA22" s="25"/>
      <c r="AB22" s="25"/>
      <c r="AC22" s="25"/>
    </row>
    <row r="23" ht="15.75" customHeight="1" spans="1:29">
      <c r="A23" s="23">
        <v>210181000</v>
      </c>
      <c r="B23" s="26" t="s">
        <v>1216</v>
      </c>
      <c r="C23" s="24">
        <f t="shared" si="0"/>
        <v>0</v>
      </c>
      <c r="D23" s="24">
        <f t="shared" si="1"/>
        <v>0</v>
      </c>
      <c r="E23" s="40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4">
        <f t="shared" si="3"/>
        <v>0</v>
      </c>
      <c r="V23" s="25"/>
      <c r="W23" s="25"/>
      <c r="X23" s="25"/>
      <c r="Y23" s="25"/>
      <c r="Z23" s="25"/>
      <c r="AA23" s="25"/>
      <c r="AB23" s="25"/>
      <c r="AC23" s="25"/>
    </row>
    <row r="24" ht="15.75" customHeight="1" spans="1:29">
      <c r="A24" s="23">
        <v>210124000</v>
      </c>
      <c r="B24" s="26" t="s">
        <v>1217</v>
      </c>
      <c r="C24" s="24">
        <f t="shared" si="0"/>
        <v>0</v>
      </c>
      <c r="D24" s="24">
        <f t="shared" si="1"/>
        <v>0</v>
      </c>
      <c r="E24" s="40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4">
        <f t="shared" si="3"/>
        <v>0</v>
      </c>
      <c r="V24" s="25"/>
      <c r="W24" s="25"/>
      <c r="X24" s="25"/>
      <c r="Y24" s="25"/>
      <c r="Z24" s="25"/>
      <c r="AA24" s="25"/>
      <c r="AB24" s="25"/>
      <c r="AC24" s="25"/>
    </row>
    <row r="25" ht="15.75" customHeight="1" spans="1:29">
      <c r="A25" s="23">
        <v>210123000</v>
      </c>
      <c r="B25" s="26" t="s">
        <v>1218</v>
      </c>
      <c r="C25" s="24">
        <f t="shared" si="0"/>
        <v>0</v>
      </c>
      <c r="D25" s="24">
        <f t="shared" si="1"/>
        <v>0</v>
      </c>
      <c r="E25" s="40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4">
        <f t="shared" si="3"/>
        <v>0</v>
      </c>
      <c r="V25" s="25"/>
      <c r="W25" s="25"/>
      <c r="X25" s="25"/>
      <c r="Y25" s="25"/>
      <c r="Z25" s="25"/>
      <c r="AA25" s="25"/>
      <c r="AB25" s="25"/>
      <c r="AC25" s="25"/>
    </row>
    <row r="26" ht="15.75" customHeight="1" spans="1:29">
      <c r="A26" s="23">
        <v>210299000</v>
      </c>
      <c r="B26" s="26" t="s">
        <v>1219</v>
      </c>
      <c r="C26" s="24">
        <f t="shared" si="0"/>
        <v>0</v>
      </c>
      <c r="D26" s="24">
        <f t="shared" si="1"/>
        <v>0</v>
      </c>
      <c r="E26" s="36">
        <f t="shared" ref="E26:T26" si="11">SUM(E27,E28)</f>
        <v>0</v>
      </c>
      <c r="F26" s="24">
        <f t="shared" si="11"/>
        <v>0</v>
      </c>
      <c r="G26" s="24">
        <f t="shared" si="11"/>
        <v>0</v>
      </c>
      <c r="H26" s="24">
        <f t="shared" si="11"/>
        <v>0</v>
      </c>
      <c r="I26" s="24">
        <f t="shared" si="11"/>
        <v>0</v>
      </c>
      <c r="J26" s="24">
        <f t="shared" si="11"/>
        <v>0</v>
      </c>
      <c r="K26" s="24">
        <f t="shared" si="11"/>
        <v>0</v>
      </c>
      <c r="L26" s="24">
        <f t="shared" si="11"/>
        <v>0</v>
      </c>
      <c r="M26" s="24">
        <f t="shared" si="11"/>
        <v>0</v>
      </c>
      <c r="N26" s="24">
        <f t="shared" si="11"/>
        <v>0</v>
      </c>
      <c r="O26" s="24">
        <f t="shared" si="11"/>
        <v>0</v>
      </c>
      <c r="P26" s="24">
        <f t="shared" si="11"/>
        <v>0</v>
      </c>
      <c r="Q26" s="24">
        <f t="shared" si="11"/>
        <v>0</v>
      </c>
      <c r="R26" s="24">
        <f t="shared" si="11"/>
        <v>0</v>
      </c>
      <c r="S26" s="24">
        <f t="shared" si="11"/>
        <v>0</v>
      </c>
      <c r="T26" s="24">
        <f t="shared" si="11"/>
        <v>0</v>
      </c>
      <c r="U26" s="24">
        <f t="shared" si="3"/>
        <v>0</v>
      </c>
      <c r="V26" s="24">
        <f t="shared" ref="V26:AC26" si="12">SUM(V27,V28)</f>
        <v>0</v>
      </c>
      <c r="W26" s="24">
        <f t="shared" si="12"/>
        <v>0</v>
      </c>
      <c r="X26" s="24">
        <f t="shared" si="12"/>
        <v>0</v>
      </c>
      <c r="Y26" s="24">
        <f t="shared" si="12"/>
        <v>0</v>
      </c>
      <c r="Z26" s="24">
        <f t="shared" si="12"/>
        <v>0</v>
      </c>
      <c r="AA26" s="24">
        <f t="shared" si="12"/>
        <v>0</v>
      </c>
      <c r="AB26" s="24">
        <f t="shared" si="12"/>
        <v>0</v>
      </c>
      <c r="AC26" s="24">
        <f t="shared" si="12"/>
        <v>0</v>
      </c>
    </row>
    <row r="27" ht="15.75" customHeight="1" spans="1:29">
      <c r="A27" s="23">
        <v>210200000</v>
      </c>
      <c r="B27" s="26" t="s">
        <v>1201</v>
      </c>
      <c r="C27" s="24">
        <f t="shared" si="0"/>
        <v>0</v>
      </c>
      <c r="D27" s="24">
        <f t="shared" si="1"/>
        <v>0</v>
      </c>
      <c r="E27" s="40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4">
        <f t="shared" si="3"/>
        <v>0</v>
      </c>
      <c r="V27" s="25"/>
      <c r="W27" s="25"/>
      <c r="X27" s="25"/>
      <c r="Y27" s="25"/>
      <c r="Z27" s="25"/>
      <c r="AA27" s="25"/>
      <c r="AB27" s="25"/>
      <c r="AC27" s="25"/>
    </row>
    <row r="28" ht="15.75" customHeight="1" spans="1:29">
      <c r="A28" s="23">
        <v>210298000</v>
      </c>
      <c r="B28" s="26" t="s">
        <v>1204</v>
      </c>
      <c r="C28" s="24">
        <f t="shared" si="0"/>
        <v>0</v>
      </c>
      <c r="D28" s="24">
        <f t="shared" si="1"/>
        <v>0</v>
      </c>
      <c r="E28" s="36">
        <f t="shared" ref="E28:T28" si="13">SUM(E29:E38)</f>
        <v>0</v>
      </c>
      <c r="F28" s="24">
        <f t="shared" si="13"/>
        <v>0</v>
      </c>
      <c r="G28" s="24">
        <f t="shared" si="13"/>
        <v>0</v>
      </c>
      <c r="H28" s="24">
        <f t="shared" si="13"/>
        <v>0</v>
      </c>
      <c r="I28" s="24">
        <f t="shared" si="13"/>
        <v>0</v>
      </c>
      <c r="J28" s="24">
        <f t="shared" si="13"/>
        <v>0</v>
      </c>
      <c r="K28" s="24">
        <f t="shared" si="13"/>
        <v>0</v>
      </c>
      <c r="L28" s="24">
        <f t="shared" si="13"/>
        <v>0</v>
      </c>
      <c r="M28" s="24">
        <f t="shared" si="13"/>
        <v>0</v>
      </c>
      <c r="N28" s="24">
        <f t="shared" si="13"/>
        <v>0</v>
      </c>
      <c r="O28" s="24">
        <f t="shared" si="13"/>
        <v>0</v>
      </c>
      <c r="P28" s="24">
        <f t="shared" si="13"/>
        <v>0</v>
      </c>
      <c r="Q28" s="24">
        <f t="shared" si="13"/>
        <v>0</v>
      </c>
      <c r="R28" s="24">
        <f t="shared" si="13"/>
        <v>0</v>
      </c>
      <c r="S28" s="24">
        <f t="shared" si="13"/>
        <v>0</v>
      </c>
      <c r="T28" s="24">
        <f t="shared" si="13"/>
        <v>0</v>
      </c>
      <c r="U28" s="24">
        <f t="shared" si="3"/>
        <v>0</v>
      </c>
      <c r="V28" s="24">
        <f t="shared" ref="V28:AC28" si="14">SUM(V29:V38)</f>
        <v>0</v>
      </c>
      <c r="W28" s="24">
        <f t="shared" si="14"/>
        <v>0</v>
      </c>
      <c r="X28" s="24">
        <f t="shared" si="14"/>
        <v>0</v>
      </c>
      <c r="Y28" s="24">
        <f t="shared" si="14"/>
        <v>0</v>
      </c>
      <c r="Z28" s="24">
        <f t="shared" si="14"/>
        <v>0</v>
      </c>
      <c r="AA28" s="24">
        <f t="shared" si="14"/>
        <v>0</v>
      </c>
      <c r="AB28" s="24">
        <f t="shared" si="14"/>
        <v>0</v>
      </c>
      <c r="AC28" s="24">
        <f t="shared" si="14"/>
        <v>0</v>
      </c>
    </row>
    <row r="29" ht="15.75" customHeight="1" spans="1:29">
      <c r="A29" s="23">
        <v>210224000</v>
      </c>
      <c r="B29" s="26" t="s">
        <v>1220</v>
      </c>
      <c r="C29" s="24">
        <f t="shared" si="0"/>
        <v>0</v>
      </c>
      <c r="D29" s="24">
        <f t="shared" si="1"/>
        <v>0</v>
      </c>
      <c r="E29" s="40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4">
        <f t="shared" si="3"/>
        <v>0</v>
      </c>
      <c r="V29" s="25"/>
      <c r="W29" s="25"/>
      <c r="X29" s="25"/>
      <c r="Y29" s="25"/>
      <c r="Z29" s="25"/>
      <c r="AA29" s="25"/>
      <c r="AB29" s="25"/>
      <c r="AC29" s="25"/>
    </row>
    <row r="30" ht="15.75" customHeight="1" spans="1:29">
      <c r="A30" s="23">
        <v>210281000</v>
      </c>
      <c r="B30" s="26" t="s">
        <v>1221</v>
      </c>
      <c r="C30" s="24">
        <f t="shared" si="0"/>
        <v>0</v>
      </c>
      <c r="D30" s="24">
        <f t="shared" si="1"/>
        <v>0</v>
      </c>
      <c r="E30" s="40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4">
        <f t="shared" si="3"/>
        <v>0</v>
      </c>
      <c r="V30" s="25"/>
      <c r="W30" s="25"/>
      <c r="X30" s="25"/>
      <c r="Y30" s="25"/>
      <c r="Z30" s="25"/>
      <c r="AA30" s="25"/>
      <c r="AB30" s="25"/>
      <c r="AC30" s="25"/>
    </row>
    <row r="31" ht="15.75" customHeight="1" spans="1:29">
      <c r="A31" s="23">
        <v>210283000</v>
      </c>
      <c r="B31" s="26" t="s">
        <v>1222</v>
      </c>
      <c r="C31" s="24">
        <f t="shared" si="0"/>
        <v>0</v>
      </c>
      <c r="D31" s="24">
        <f t="shared" si="1"/>
        <v>0</v>
      </c>
      <c r="E31" s="40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4">
        <f t="shared" si="3"/>
        <v>0</v>
      </c>
      <c r="V31" s="25"/>
      <c r="W31" s="25"/>
      <c r="X31" s="25"/>
      <c r="Y31" s="25"/>
      <c r="Z31" s="25"/>
      <c r="AA31" s="25"/>
      <c r="AB31" s="25"/>
      <c r="AC31" s="25"/>
    </row>
    <row r="32" ht="15.75" customHeight="1" spans="1:29">
      <c r="A32" s="23">
        <v>210214000</v>
      </c>
      <c r="B32" s="26" t="s">
        <v>1223</v>
      </c>
      <c r="C32" s="24">
        <f t="shared" si="0"/>
        <v>0</v>
      </c>
      <c r="D32" s="24">
        <f t="shared" si="1"/>
        <v>0</v>
      </c>
      <c r="E32" s="40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4">
        <f t="shared" si="3"/>
        <v>0</v>
      </c>
      <c r="V32" s="25"/>
      <c r="W32" s="25"/>
      <c r="X32" s="25"/>
      <c r="Y32" s="25"/>
      <c r="Z32" s="25"/>
      <c r="AA32" s="25"/>
      <c r="AB32" s="25"/>
      <c r="AC32" s="25"/>
    </row>
    <row r="33" ht="15.75" customHeight="1" spans="1:29">
      <c r="A33" s="23">
        <v>210212000</v>
      </c>
      <c r="B33" s="26" t="s">
        <v>1224</v>
      </c>
      <c r="C33" s="24">
        <f t="shared" si="0"/>
        <v>0</v>
      </c>
      <c r="D33" s="24">
        <f t="shared" si="1"/>
        <v>0</v>
      </c>
      <c r="E33" s="40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4">
        <f t="shared" si="3"/>
        <v>0</v>
      </c>
      <c r="V33" s="25"/>
      <c r="W33" s="25"/>
      <c r="X33" s="25"/>
      <c r="Y33" s="25"/>
      <c r="Z33" s="25"/>
      <c r="AA33" s="25"/>
      <c r="AB33" s="25"/>
      <c r="AC33" s="25"/>
    </row>
    <row r="34" ht="15.75" customHeight="1" spans="1:29">
      <c r="A34" s="23">
        <v>210211000</v>
      </c>
      <c r="B34" s="26" t="s">
        <v>1225</v>
      </c>
      <c r="C34" s="24">
        <f t="shared" si="0"/>
        <v>0</v>
      </c>
      <c r="D34" s="24">
        <f t="shared" si="1"/>
        <v>0</v>
      </c>
      <c r="E34" s="40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4">
        <f t="shared" si="3"/>
        <v>0</v>
      </c>
      <c r="V34" s="25"/>
      <c r="W34" s="25"/>
      <c r="X34" s="25"/>
      <c r="Y34" s="25"/>
      <c r="Z34" s="25"/>
      <c r="AA34" s="25"/>
      <c r="AB34" s="25"/>
      <c r="AC34" s="25"/>
    </row>
    <row r="35" ht="15.75" customHeight="1" spans="1:29">
      <c r="A35" s="23">
        <v>210202000</v>
      </c>
      <c r="B35" s="26" t="s">
        <v>1226</v>
      </c>
      <c r="C35" s="24">
        <f t="shared" si="0"/>
        <v>0</v>
      </c>
      <c r="D35" s="24">
        <f t="shared" si="1"/>
        <v>0</v>
      </c>
      <c r="E35" s="40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4">
        <f t="shared" si="3"/>
        <v>0</v>
      </c>
      <c r="V35" s="25"/>
      <c r="W35" s="25"/>
      <c r="X35" s="25"/>
      <c r="Y35" s="25"/>
      <c r="Z35" s="25"/>
      <c r="AA35" s="25"/>
      <c r="AB35" s="25"/>
      <c r="AC35" s="25"/>
    </row>
    <row r="36" ht="15.75" customHeight="1" spans="1:29">
      <c r="A36" s="23">
        <v>210203000</v>
      </c>
      <c r="B36" s="26" t="s">
        <v>1227</v>
      </c>
      <c r="C36" s="24">
        <f t="shared" si="0"/>
        <v>0</v>
      </c>
      <c r="D36" s="24">
        <f t="shared" si="1"/>
        <v>0</v>
      </c>
      <c r="E36" s="40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4">
        <f t="shared" si="3"/>
        <v>0</v>
      </c>
      <c r="V36" s="25"/>
      <c r="W36" s="25"/>
      <c r="X36" s="25"/>
      <c r="Y36" s="25"/>
      <c r="Z36" s="25"/>
      <c r="AA36" s="25"/>
      <c r="AB36" s="25"/>
      <c r="AC36" s="25"/>
    </row>
    <row r="37" ht="15.75" customHeight="1" spans="1:29">
      <c r="A37" s="23">
        <v>210204000</v>
      </c>
      <c r="B37" s="26" t="s">
        <v>1228</v>
      </c>
      <c r="C37" s="24">
        <f t="shared" si="0"/>
        <v>0</v>
      </c>
      <c r="D37" s="24">
        <f t="shared" si="1"/>
        <v>0</v>
      </c>
      <c r="E37" s="40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4">
        <f t="shared" si="3"/>
        <v>0</v>
      </c>
      <c r="V37" s="25"/>
      <c r="W37" s="25"/>
      <c r="X37" s="25"/>
      <c r="Y37" s="25"/>
      <c r="Z37" s="25"/>
      <c r="AA37" s="25"/>
      <c r="AB37" s="25"/>
      <c r="AC37" s="25"/>
    </row>
    <row r="38" ht="15.75" customHeight="1" spans="1:29">
      <c r="A38" s="23">
        <v>210213000</v>
      </c>
      <c r="B38" s="26" t="s">
        <v>1229</v>
      </c>
      <c r="C38" s="24">
        <f t="shared" si="0"/>
        <v>0</v>
      </c>
      <c r="D38" s="24">
        <f t="shared" si="1"/>
        <v>0</v>
      </c>
      <c r="E38" s="40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4">
        <f t="shared" si="3"/>
        <v>0</v>
      </c>
      <c r="V38" s="25"/>
      <c r="W38" s="25"/>
      <c r="X38" s="25"/>
      <c r="Y38" s="25"/>
      <c r="Z38" s="25"/>
      <c r="AA38" s="25"/>
      <c r="AB38" s="25"/>
      <c r="AC38" s="25"/>
    </row>
    <row r="39" ht="15.75" customHeight="1" spans="1:29">
      <c r="A39" s="23">
        <v>210399000</v>
      </c>
      <c r="B39" s="26" t="s">
        <v>1230</v>
      </c>
      <c r="C39" s="24">
        <f t="shared" si="0"/>
        <v>0</v>
      </c>
      <c r="D39" s="24">
        <f t="shared" si="1"/>
        <v>0</v>
      </c>
      <c r="E39" s="36">
        <f t="shared" ref="E39:T39" si="15">SUM(E40:E41)</f>
        <v>0</v>
      </c>
      <c r="F39" s="24">
        <f t="shared" si="15"/>
        <v>0</v>
      </c>
      <c r="G39" s="24">
        <f t="shared" si="15"/>
        <v>0</v>
      </c>
      <c r="H39" s="24">
        <f t="shared" si="15"/>
        <v>0</v>
      </c>
      <c r="I39" s="24">
        <f t="shared" si="15"/>
        <v>0</v>
      </c>
      <c r="J39" s="24">
        <f t="shared" si="15"/>
        <v>0</v>
      </c>
      <c r="K39" s="24">
        <f t="shared" si="15"/>
        <v>0</v>
      </c>
      <c r="L39" s="24">
        <f t="shared" si="15"/>
        <v>0</v>
      </c>
      <c r="M39" s="24">
        <f t="shared" si="15"/>
        <v>0</v>
      </c>
      <c r="N39" s="24">
        <f t="shared" si="15"/>
        <v>0</v>
      </c>
      <c r="O39" s="24">
        <f t="shared" si="15"/>
        <v>0</v>
      </c>
      <c r="P39" s="24">
        <f t="shared" si="15"/>
        <v>0</v>
      </c>
      <c r="Q39" s="24">
        <f t="shared" si="15"/>
        <v>0</v>
      </c>
      <c r="R39" s="24">
        <f t="shared" si="15"/>
        <v>0</v>
      </c>
      <c r="S39" s="24">
        <f t="shared" si="15"/>
        <v>0</v>
      </c>
      <c r="T39" s="24">
        <f t="shared" si="15"/>
        <v>0</v>
      </c>
      <c r="U39" s="24">
        <f t="shared" si="3"/>
        <v>0</v>
      </c>
      <c r="V39" s="24">
        <f t="shared" ref="V39:AC39" si="16">SUM(V40:V41)</f>
        <v>0</v>
      </c>
      <c r="W39" s="24">
        <f t="shared" si="16"/>
        <v>0</v>
      </c>
      <c r="X39" s="24">
        <f t="shared" si="16"/>
        <v>0</v>
      </c>
      <c r="Y39" s="24">
        <f t="shared" si="16"/>
        <v>0</v>
      </c>
      <c r="Z39" s="24">
        <f t="shared" si="16"/>
        <v>0</v>
      </c>
      <c r="AA39" s="24">
        <f t="shared" si="16"/>
        <v>0</v>
      </c>
      <c r="AB39" s="24">
        <f t="shared" si="16"/>
        <v>0</v>
      </c>
      <c r="AC39" s="24">
        <f t="shared" si="16"/>
        <v>0</v>
      </c>
    </row>
    <row r="40" ht="15.75" customHeight="1" spans="1:29">
      <c r="A40" s="23">
        <v>210300000</v>
      </c>
      <c r="B40" s="26" t="s">
        <v>1201</v>
      </c>
      <c r="C40" s="24">
        <f t="shared" si="0"/>
        <v>0</v>
      </c>
      <c r="D40" s="24">
        <f t="shared" si="1"/>
        <v>0</v>
      </c>
      <c r="E40" s="40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4">
        <f t="shared" si="3"/>
        <v>0</v>
      </c>
      <c r="V40" s="25"/>
      <c r="W40" s="25"/>
      <c r="X40" s="25"/>
      <c r="Y40" s="25"/>
      <c r="Z40" s="25"/>
      <c r="AA40" s="25"/>
      <c r="AB40" s="25"/>
      <c r="AC40" s="25"/>
    </row>
    <row r="41" ht="15.75" customHeight="1" spans="1:29">
      <c r="A41" s="23">
        <v>210398000</v>
      </c>
      <c r="B41" s="26" t="s">
        <v>1204</v>
      </c>
      <c r="C41" s="24">
        <f t="shared" si="0"/>
        <v>0</v>
      </c>
      <c r="D41" s="24">
        <f t="shared" si="1"/>
        <v>0</v>
      </c>
      <c r="E41" s="36">
        <f t="shared" ref="E41:T41" si="17">SUM(E42:E48)</f>
        <v>0</v>
      </c>
      <c r="F41" s="24">
        <f t="shared" si="17"/>
        <v>0</v>
      </c>
      <c r="G41" s="24">
        <f t="shared" si="17"/>
        <v>0</v>
      </c>
      <c r="H41" s="24">
        <f t="shared" si="17"/>
        <v>0</v>
      </c>
      <c r="I41" s="24">
        <f t="shared" si="17"/>
        <v>0</v>
      </c>
      <c r="J41" s="24">
        <f t="shared" si="17"/>
        <v>0</v>
      </c>
      <c r="K41" s="24">
        <f t="shared" si="17"/>
        <v>0</v>
      </c>
      <c r="L41" s="24">
        <f t="shared" si="17"/>
        <v>0</v>
      </c>
      <c r="M41" s="24">
        <f t="shared" si="17"/>
        <v>0</v>
      </c>
      <c r="N41" s="24">
        <f t="shared" si="17"/>
        <v>0</v>
      </c>
      <c r="O41" s="24">
        <f t="shared" si="17"/>
        <v>0</v>
      </c>
      <c r="P41" s="24">
        <f t="shared" si="17"/>
        <v>0</v>
      </c>
      <c r="Q41" s="24">
        <f t="shared" si="17"/>
        <v>0</v>
      </c>
      <c r="R41" s="24">
        <f t="shared" si="17"/>
        <v>0</v>
      </c>
      <c r="S41" s="24">
        <f t="shared" si="17"/>
        <v>0</v>
      </c>
      <c r="T41" s="24">
        <f t="shared" si="17"/>
        <v>0</v>
      </c>
      <c r="U41" s="24">
        <f t="shared" si="3"/>
        <v>0</v>
      </c>
      <c r="V41" s="24">
        <f t="shared" ref="V41:AC41" si="18">SUM(V42:V48)</f>
        <v>0</v>
      </c>
      <c r="W41" s="24">
        <f t="shared" si="18"/>
        <v>0</v>
      </c>
      <c r="X41" s="24">
        <f t="shared" si="18"/>
        <v>0</v>
      </c>
      <c r="Y41" s="24">
        <f t="shared" si="18"/>
        <v>0</v>
      </c>
      <c r="Z41" s="24">
        <f t="shared" si="18"/>
        <v>0</v>
      </c>
      <c r="AA41" s="24">
        <f t="shared" si="18"/>
        <v>0</v>
      </c>
      <c r="AB41" s="24">
        <f t="shared" si="18"/>
        <v>0</v>
      </c>
      <c r="AC41" s="24">
        <f t="shared" si="18"/>
        <v>0</v>
      </c>
    </row>
    <row r="42" ht="15.75" customHeight="1" spans="1:29">
      <c r="A42" s="23">
        <v>210302000</v>
      </c>
      <c r="B42" s="26" t="s">
        <v>1231</v>
      </c>
      <c r="C42" s="24">
        <f t="shared" si="0"/>
        <v>0</v>
      </c>
      <c r="D42" s="24">
        <f t="shared" si="1"/>
        <v>0</v>
      </c>
      <c r="E42" s="40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4">
        <f t="shared" si="3"/>
        <v>0</v>
      </c>
      <c r="V42" s="25"/>
      <c r="W42" s="25"/>
      <c r="X42" s="25"/>
      <c r="Y42" s="25"/>
      <c r="Z42" s="25"/>
      <c r="AA42" s="25"/>
      <c r="AB42" s="25"/>
      <c r="AC42" s="25"/>
    </row>
    <row r="43" ht="15.75" customHeight="1" spans="1:29">
      <c r="A43" s="23">
        <v>210303000</v>
      </c>
      <c r="B43" s="26" t="s">
        <v>1207</v>
      </c>
      <c r="C43" s="24">
        <f t="shared" si="0"/>
        <v>0</v>
      </c>
      <c r="D43" s="24">
        <f t="shared" si="1"/>
        <v>0</v>
      </c>
      <c r="E43" s="40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4">
        <f t="shared" si="3"/>
        <v>0</v>
      </c>
      <c r="V43" s="25"/>
      <c r="W43" s="25"/>
      <c r="X43" s="25"/>
      <c r="Y43" s="25"/>
      <c r="Z43" s="25"/>
      <c r="AA43" s="25"/>
      <c r="AB43" s="25"/>
      <c r="AC43" s="25"/>
    </row>
    <row r="44" ht="15.75" customHeight="1" spans="1:29">
      <c r="A44" s="23">
        <v>210304000</v>
      </c>
      <c r="B44" s="26" t="s">
        <v>1232</v>
      </c>
      <c r="C44" s="24">
        <f t="shared" si="0"/>
        <v>0</v>
      </c>
      <c r="D44" s="24">
        <f t="shared" si="1"/>
        <v>0</v>
      </c>
      <c r="E44" s="40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4">
        <f t="shared" si="3"/>
        <v>0</v>
      </c>
      <c r="V44" s="25"/>
      <c r="W44" s="25"/>
      <c r="X44" s="25"/>
      <c r="Y44" s="25"/>
      <c r="Z44" s="25"/>
      <c r="AA44" s="25"/>
      <c r="AB44" s="25"/>
      <c r="AC44" s="25"/>
    </row>
    <row r="45" ht="15.75" customHeight="1" spans="1:29">
      <c r="A45" s="23">
        <v>210311000</v>
      </c>
      <c r="B45" s="26" t="s">
        <v>1233</v>
      </c>
      <c r="C45" s="24">
        <f t="shared" si="0"/>
        <v>0</v>
      </c>
      <c r="D45" s="24">
        <f t="shared" si="1"/>
        <v>0</v>
      </c>
      <c r="E45" s="40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4">
        <f t="shared" si="3"/>
        <v>0</v>
      </c>
      <c r="V45" s="25"/>
      <c r="W45" s="25"/>
      <c r="X45" s="25"/>
      <c r="Y45" s="25"/>
      <c r="Z45" s="25"/>
      <c r="AA45" s="25"/>
      <c r="AB45" s="25"/>
      <c r="AC45" s="25"/>
    </row>
    <row r="46" ht="15.75" customHeight="1" spans="1:29">
      <c r="A46" s="23">
        <v>210381000</v>
      </c>
      <c r="B46" s="26" t="s">
        <v>1234</v>
      </c>
      <c r="C46" s="24">
        <f t="shared" si="0"/>
        <v>0</v>
      </c>
      <c r="D46" s="24">
        <f t="shared" si="1"/>
        <v>0</v>
      </c>
      <c r="E46" s="40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4">
        <f t="shared" si="3"/>
        <v>0</v>
      </c>
      <c r="V46" s="25"/>
      <c r="W46" s="25"/>
      <c r="X46" s="25"/>
      <c r="Y46" s="25"/>
      <c r="Z46" s="25"/>
      <c r="AA46" s="25"/>
      <c r="AB46" s="25"/>
      <c r="AC46" s="25"/>
    </row>
    <row r="47" ht="15.75" customHeight="1" spans="1:29">
      <c r="A47" s="23">
        <v>210321000</v>
      </c>
      <c r="B47" s="26" t="s">
        <v>1235</v>
      </c>
      <c r="C47" s="24">
        <f t="shared" si="0"/>
        <v>0</v>
      </c>
      <c r="D47" s="24">
        <f t="shared" si="1"/>
        <v>0</v>
      </c>
      <c r="E47" s="40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4">
        <f t="shared" si="3"/>
        <v>0</v>
      </c>
      <c r="V47" s="25"/>
      <c r="W47" s="25"/>
      <c r="X47" s="25"/>
      <c r="Y47" s="25"/>
      <c r="Z47" s="25"/>
      <c r="AA47" s="25"/>
      <c r="AB47" s="25"/>
      <c r="AC47" s="25"/>
    </row>
    <row r="48" ht="15.75" customHeight="1" spans="1:29">
      <c r="A48" s="23">
        <v>210323000</v>
      </c>
      <c r="B48" s="26" t="s">
        <v>1236</v>
      </c>
      <c r="C48" s="24">
        <f t="shared" si="0"/>
        <v>0</v>
      </c>
      <c r="D48" s="24">
        <f t="shared" si="1"/>
        <v>0</v>
      </c>
      <c r="E48" s="40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4">
        <f t="shared" si="3"/>
        <v>0</v>
      </c>
      <c r="V48" s="25"/>
      <c r="W48" s="25"/>
      <c r="X48" s="25"/>
      <c r="Y48" s="25"/>
      <c r="Z48" s="25"/>
      <c r="AA48" s="25"/>
      <c r="AB48" s="25"/>
      <c r="AC48" s="25"/>
    </row>
    <row r="49" ht="15.75" customHeight="1" spans="1:29">
      <c r="A49" s="23">
        <v>210499000</v>
      </c>
      <c r="B49" s="26" t="s">
        <v>1237</v>
      </c>
      <c r="C49" s="24">
        <f t="shared" si="0"/>
        <v>0</v>
      </c>
      <c r="D49" s="24">
        <f t="shared" si="1"/>
        <v>0</v>
      </c>
      <c r="E49" s="36">
        <f t="shared" ref="E49:T49" si="19">SUM(E50:E51)</f>
        <v>0</v>
      </c>
      <c r="F49" s="24">
        <f t="shared" si="19"/>
        <v>0</v>
      </c>
      <c r="G49" s="24">
        <f t="shared" si="19"/>
        <v>0</v>
      </c>
      <c r="H49" s="24">
        <f t="shared" si="19"/>
        <v>0</v>
      </c>
      <c r="I49" s="24">
        <f t="shared" si="19"/>
        <v>0</v>
      </c>
      <c r="J49" s="24">
        <f t="shared" si="19"/>
        <v>0</v>
      </c>
      <c r="K49" s="24">
        <f t="shared" si="19"/>
        <v>0</v>
      </c>
      <c r="L49" s="24">
        <f t="shared" si="19"/>
        <v>0</v>
      </c>
      <c r="M49" s="24">
        <f t="shared" si="19"/>
        <v>0</v>
      </c>
      <c r="N49" s="24">
        <f t="shared" si="19"/>
        <v>0</v>
      </c>
      <c r="O49" s="24">
        <f t="shared" si="19"/>
        <v>0</v>
      </c>
      <c r="P49" s="24">
        <f t="shared" si="19"/>
        <v>0</v>
      </c>
      <c r="Q49" s="24">
        <f t="shared" si="19"/>
        <v>0</v>
      </c>
      <c r="R49" s="24">
        <f t="shared" si="19"/>
        <v>0</v>
      </c>
      <c r="S49" s="24">
        <f t="shared" si="19"/>
        <v>0</v>
      </c>
      <c r="T49" s="24">
        <f t="shared" si="19"/>
        <v>0</v>
      </c>
      <c r="U49" s="24">
        <f t="shared" si="3"/>
        <v>0</v>
      </c>
      <c r="V49" s="24">
        <f t="shared" ref="V49:AC49" si="20">SUM(V50:V51)</f>
        <v>0</v>
      </c>
      <c r="W49" s="24">
        <f t="shared" si="20"/>
        <v>0</v>
      </c>
      <c r="X49" s="24">
        <f t="shared" si="20"/>
        <v>0</v>
      </c>
      <c r="Y49" s="24">
        <f t="shared" si="20"/>
        <v>0</v>
      </c>
      <c r="Z49" s="24">
        <f t="shared" si="20"/>
        <v>0</v>
      </c>
      <c r="AA49" s="24">
        <f t="shared" si="20"/>
        <v>0</v>
      </c>
      <c r="AB49" s="24">
        <f t="shared" si="20"/>
        <v>0</v>
      </c>
      <c r="AC49" s="24">
        <f t="shared" si="20"/>
        <v>0</v>
      </c>
    </row>
    <row r="50" ht="15.75" customHeight="1" spans="1:29">
      <c r="A50" s="23">
        <v>210400000</v>
      </c>
      <c r="B50" s="26" t="s">
        <v>1201</v>
      </c>
      <c r="C50" s="24">
        <f t="shared" si="0"/>
        <v>0</v>
      </c>
      <c r="D50" s="24">
        <f t="shared" si="1"/>
        <v>0</v>
      </c>
      <c r="E50" s="40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4">
        <f t="shared" si="3"/>
        <v>0</v>
      </c>
      <c r="V50" s="25"/>
      <c r="W50" s="25"/>
      <c r="X50" s="25"/>
      <c r="Y50" s="25"/>
      <c r="Z50" s="25"/>
      <c r="AA50" s="25"/>
      <c r="AB50" s="25"/>
      <c r="AC50" s="25"/>
    </row>
    <row r="51" ht="15.75" customHeight="1" spans="1:29">
      <c r="A51" s="23">
        <v>210498000</v>
      </c>
      <c r="B51" s="26" t="s">
        <v>1204</v>
      </c>
      <c r="C51" s="24">
        <f t="shared" si="0"/>
        <v>0</v>
      </c>
      <c r="D51" s="24">
        <f t="shared" si="1"/>
        <v>0</v>
      </c>
      <c r="E51" s="24">
        <f t="shared" ref="E51:T51" si="21">SUM(E52:E58)</f>
        <v>0</v>
      </c>
      <c r="F51" s="24">
        <f t="shared" si="21"/>
        <v>0</v>
      </c>
      <c r="G51" s="24">
        <f t="shared" si="21"/>
        <v>0</v>
      </c>
      <c r="H51" s="24">
        <f t="shared" si="21"/>
        <v>0</v>
      </c>
      <c r="I51" s="24">
        <f t="shared" si="21"/>
        <v>0</v>
      </c>
      <c r="J51" s="24">
        <f t="shared" si="21"/>
        <v>0</v>
      </c>
      <c r="K51" s="24">
        <f t="shared" si="21"/>
        <v>0</v>
      </c>
      <c r="L51" s="24">
        <f t="shared" si="21"/>
        <v>0</v>
      </c>
      <c r="M51" s="24">
        <f t="shared" si="21"/>
        <v>0</v>
      </c>
      <c r="N51" s="24">
        <f t="shared" si="21"/>
        <v>0</v>
      </c>
      <c r="O51" s="24">
        <f t="shared" si="21"/>
        <v>0</v>
      </c>
      <c r="P51" s="24">
        <f t="shared" si="21"/>
        <v>0</v>
      </c>
      <c r="Q51" s="24">
        <f t="shared" si="21"/>
        <v>0</v>
      </c>
      <c r="R51" s="24">
        <f t="shared" si="21"/>
        <v>0</v>
      </c>
      <c r="S51" s="24">
        <f t="shared" si="21"/>
        <v>0</v>
      </c>
      <c r="T51" s="24">
        <f t="shared" si="21"/>
        <v>0</v>
      </c>
      <c r="U51" s="24">
        <f t="shared" si="3"/>
        <v>0</v>
      </c>
      <c r="V51" s="24">
        <f t="shared" ref="V51:AC51" si="22">SUM(V52:V58)</f>
        <v>0</v>
      </c>
      <c r="W51" s="24">
        <f t="shared" si="22"/>
        <v>0</v>
      </c>
      <c r="X51" s="24">
        <f t="shared" si="22"/>
        <v>0</v>
      </c>
      <c r="Y51" s="24">
        <f t="shared" si="22"/>
        <v>0</v>
      </c>
      <c r="Z51" s="24">
        <f t="shared" si="22"/>
        <v>0</v>
      </c>
      <c r="AA51" s="24">
        <f t="shared" si="22"/>
        <v>0</v>
      </c>
      <c r="AB51" s="24">
        <f t="shared" si="22"/>
        <v>0</v>
      </c>
      <c r="AC51" s="24">
        <f t="shared" si="22"/>
        <v>0</v>
      </c>
    </row>
    <row r="52" ht="15.75" customHeight="1" spans="1:29">
      <c r="A52" s="23">
        <v>210421000</v>
      </c>
      <c r="B52" s="26" t="s">
        <v>1238</v>
      </c>
      <c r="C52" s="24">
        <f t="shared" si="0"/>
        <v>0</v>
      </c>
      <c r="D52" s="24">
        <f t="shared" si="1"/>
        <v>0</v>
      </c>
      <c r="E52" s="40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4">
        <f t="shared" si="3"/>
        <v>0</v>
      </c>
      <c r="V52" s="25"/>
      <c r="W52" s="25"/>
      <c r="X52" s="25"/>
      <c r="Y52" s="25"/>
      <c r="Z52" s="25"/>
      <c r="AA52" s="25"/>
      <c r="AB52" s="25"/>
      <c r="AC52" s="25"/>
    </row>
    <row r="53" ht="15.75" customHeight="1" spans="1:29">
      <c r="A53" s="23">
        <v>210423000</v>
      </c>
      <c r="B53" s="26" t="s">
        <v>1239</v>
      </c>
      <c r="C53" s="24">
        <f t="shared" si="0"/>
        <v>0</v>
      </c>
      <c r="D53" s="24">
        <f t="shared" si="1"/>
        <v>0</v>
      </c>
      <c r="E53" s="40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4">
        <f t="shared" si="3"/>
        <v>0</v>
      </c>
      <c r="V53" s="25"/>
      <c r="W53" s="25"/>
      <c r="X53" s="25"/>
      <c r="Y53" s="25"/>
      <c r="Z53" s="25"/>
      <c r="AA53" s="25"/>
      <c r="AB53" s="25"/>
      <c r="AC53" s="25"/>
    </row>
    <row r="54" ht="15.75" customHeight="1" spans="1:29">
      <c r="A54" s="23">
        <v>210422000</v>
      </c>
      <c r="B54" s="26" t="s">
        <v>1240</v>
      </c>
      <c r="C54" s="24">
        <f t="shared" si="0"/>
        <v>0</v>
      </c>
      <c r="D54" s="24">
        <f t="shared" si="1"/>
        <v>0</v>
      </c>
      <c r="E54" s="40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4">
        <f t="shared" si="3"/>
        <v>0</v>
      </c>
      <c r="V54" s="25"/>
      <c r="W54" s="25"/>
      <c r="X54" s="25"/>
      <c r="Y54" s="25"/>
      <c r="Z54" s="25"/>
      <c r="AA54" s="25"/>
      <c r="AB54" s="25"/>
      <c r="AC54" s="25"/>
    </row>
    <row r="55" ht="15.75" customHeight="1" spans="1:29">
      <c r="A55" s="23">
        <v>210411000</v>
      </c>
      <c r="B55" s="26" t="s">
        <v>1241</v>
      </c>
      <c r="C55" s="24">
        <f t="shared" si="0"/>
        <v>0</v>
      </c>
      <c r="D55" s="24">
        <f t="shared" si="1"/>
        <v>0</v>
      </c>
      <c r="E55" s="40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4">
        <f t="shared" si="3"/>
        <v>0</v>
      </c>
      <c r="V55" s="25"/>
      <c r="W55" s="25"/>
      <c r="X55" s="25"/>
      <c r="Y55" s="25"/>
      <c r="Z55" s="25"/>
      <c r="AA55" s="25"/>
      <c r="AB55" s="25"/>
      <c r="AC55" s="25"/>
    </row>
    <row r="56" ht="15.75" customHeight="1" spans="1:29">
      <c r="A56" s="23">
        <v>210402000</v>
      </c>
      <c r="B56" s="26" t="s">
        <v>1242</v>
      </c>
      <c r="C56" s="24">
        <f t="shared" si="0"/>
        <v>0</v>
      </c>
      <c r="D56" s="24">
        <f t="shared" si="1"/>
        <v>0</v>
      </c>
      <c r="E56" s="40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4">
        <f t="shared" si="3"/>
        <v>0</v>
      </c>
      <c r="V56" s="25"/>
      <c r="W56" s="25"/>
      <c r="X56" s="25"/>
      <c r="Y56" s="25"/>
      <c r="Z56" s="25"/>
      <c r="AA56" s="25"/>
      <c r="AB56" s="25"/>
      <c r="AC56" s="25"/>
    </row>
    <row r="57" ht="15.75" customHeight="1" spans="1:29">
      <c r="A57" s="23">
        <v>210403000</v>
      </c>
      <c r="B57" s="26" t="s">
        <v>1243</v>
      </c>
      <c r="C57" s="24">
        <f t="shared" si="0"/>
        <v>0</v>
      </c>
      <c r="D57" s="24">
        <f t="shared" si="1"/>
        <v>0</v>
      </c>
      <c r="E57" s="40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4">
        <f t="shared" si="3"/>
        <v>0</v>
      </c>
      <c r="V57" s="25"/>
      <c r="W57" s="25"/>
      <c r="X57" s="25"/>
      <c r="Y57" s="25"/>
      <c r="Z57" s="25"/>
      <c r="AA57" s="25"/>
      <c r="AB57" s="25"/>
      <c r="AC57" s="25"/>
    </row>
    <row r="58" ht="15.75" customHeight="1" spans="1:29">
      <c r="A58" s="23">
        <v>210404000</v>
      </c>
      <c r="B58" s="26" t="s">
        <v>1244</v>
      </c>
      <c r="C58" s="24">
        <f t="shared" si="0"/>
        <v>0</v>
      </c>
      <c r="D58" s="24">
        <f t="shared" si="1"/>
        <v>0</v>
      </c>
      <c r="E58" s="40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4">
        <f t="shared" si="3"/>
        <v>0</v>
      </c>
      <c r="V58" s="25"/>
      <c r="W58" s="25"/>
      <c r="X58" s="25"/>
      <c r="Y58" s="25"/>
      <c r="Z58" s="25"/>
      <c r="AA58" s="25"/>
      <c r="AB58" s="25"/>
      <c r="AC58" s="25"/>
    </row>
    <row r="59" ht="15.75" customHeight="1" spans="1:29">
      <c r="A59" s="23">
        <v>210599000</v>
      </c>
      <c r="B59" s="26" t="s">
        <v>1245</v>
      </c>
      <c r="C59" s="24">
        <f t="shared" si="0"/>
        <v>0</v>
      </c>
      <c r="D59" s="24">
        <f t="shared" si="1"/>
        <v>0</v>
      </c>
      <c r="E59" s="24">
        <f t="shared" ref="E59:T59" si="23">SUM(E60:E61)</f>
        <v>0</v>
      </c>
      <c r="F59" s="24">
        <f t="shared" si="23"/>
        <v>0</v>
      </c>
      <c r="G59" s="24">
        <f t="shared" si="23"/>
        <v>0</v>
      </c>
      <c r="H59" s="24">
        <f t="shared" si="23"/>
        <v>0</v>
      </c>
      <c r="I59" s="24">
        <f t="shared" si="23"/>
        <v>0</v>
      </c>
      <c r="J59" s="24">
        <f t="shared" si="23"/>
        <v>0</v>
      </c>
      <c r="K59" s="24">
        <f t="shared" si="23"/>
        <v>0</v>
      </c>
      <c r="L59" s="24">
        <f t="shared" si="23"/>
        <v>0</v>
      </c>
      <c r="M59" s="24">
        <f t="shared" si="23"/>
        <v>0</v>
      </c>
      <c r="N59" s="24">
        <f t="shared" si="23"/>
        <v>0</v>
      </c>
      <c r="O59" s="24">
        <f t="shared" si="23"/>
        <v>0</v>
      </c>
      <c r="P59" s="24">
        <f t="shared" si="23"/>
        <v>0</v>
      </c>
      <c r="Q59" s="24">
        <f t="shared" si="23"/>
        <v>0</v>
      </c>
      <c r="R59" s="24">
        <f t="shared" si="23"/>
        <v>0</v>
      </c>
      <c r="S59" s="24">
        <f t="shared" si="23"/>
        <v>0</v>
      </c>
      <c r="T59" s="24">
        <f t="shared" si="23"/>
        <v>0</v>
      </c>
      <c r="U59" s="24">
        <f t="shared" si="3"/>
        <v>0</v>
      </c>
      <c r="V59" s="24">
        <f t="shared" ref="V59:AC59" si="24">SUM(V60:V61)</f>
        <v>0</v>
      </c>
      <c r="W59" s="24">
        <f t="shared" si="24"/>
        <v>0</v>
      </c>
      <c r="X59" s="24">
        <f t="shared" si="24"/>
        <v>0</v>
      </c>
      <c r="Y59" s="24">
        <f t="shared" si="24"/>
        <v>0</v>
      </c>
      <c r="Z59" s="24">
        <f t="shared" si="24"/>
        <v>0</v>
      </c>
      <c r="AA59" s="24">
        <f t="shared" si="24"/>
        <v>0</v>
      </c>
      <c r="AB59" s="24">
        <f t="shared" si="24"/>
        <v>0</v>
      </c>
      <c r="AC59" s="24">
        <f t="shared" si="24"/>
        <v>0</v>
      </c>
    </row>
    <row r="60" ht="15.75" customHeight="1" spans="1:29">
      <c r="A60" s="23">
        <v>210500000</v>
      </c>
      <c r="B60" s="26" t="s">
        <v>1201</v>
      </c>
      <c r="C60" s="24">
        <f t="shared" si="0"/>
        <v>0</v>
      </c>
      <c r="D60" s="24">
        <f t="shared" si="1"/>
        <v>0</v>
      </c>
      <c r="E60" s="40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4">
        <f t="shared" si="3"/>
        <v>0</v>
      </c>
      <c r="V60" s="25"/>
      <c r="W60" s="25"/>
      <c r="X60" s="25"/>
      <c r="Y60" s="25"/>
      <c r="Z60" s="25"/>
      <c r="AA60" s="25"/>
      <c r="AB60" s="25"/>
      <c r="AC60" s="25"/>
    </row>
    <row r="61" ht="15.75" customHeight="1" spans="1:29">
      <c r="A61" s="23">
        <v>210598000</v>
      </c>
      <c r="B61" s="26" t="s">
        <v>1204</v>
      </c>
      <c r="C61" s="24">
        <f t="shared" si="0"/>
        <v>0</v>
      </c>
      <c r="D61" s="24">
        <f t="shared" si="1"/>
        <v>0</v>
      </c>
      <c r="E61" s="24">
        <f t="shared" ref="E61:T61" si="25">SUM(E62:E67)</f>
        <v>0</v>
      </c>
      <c r="F61" s="24">
        <f t="shared" si="25"/>
        <v>0</v>
      </c>
      <c r="G61" s="24">
        <f t="shared" si="25"/>
        <v>0</v>
      </c>
      <c r="H61" s="24">
        <f t="shared" si="25"/>
        <v>0</v>
      </c>
      <c r="I61" s="24">
        <f t="shared" si="25"/>
        <v>0</v>
      </c>
      <c r="J61" s="24">
        <f t="shared" si="25"/>
        <v>0</v>
      </c>
      <c r="K61" s="24">
        <f t="shared" si="25"/>
        <v>0</v>
      </c>
      <c r="L61" s="24">
        <f t="shared" si="25"/>
        <v>0</v>
      </c>
      <c r="M61" s="24">
        <f t="shared" si="25"/>
        <v>0</v>
      </c>
      <c r="N61" s="24">
        <f t="shared" si="25"/>
        <v>0</v>
      </c>
      <c r="O61" s="24">
        <f t="shared" si="25"/>
        <v>0</v>
      </c>
      <c r="P61" s="24">
        <f t="shared" si="25"/>
        <v>0</v>
      </c>
      <c r="Q61" s="24">
        <f t="shared" si="25"/>
        <v>0</v>
      </c>
      <c r="R61" s="24">
        <f t="shared" si="25"/>
        <v>0</v>
      </c>
      <c r="S61" s="24">
        <f t="shared" si="25"/>
        <v>0</v>
      </c>
      <c r="T61" s="24">
        <f t="shared" si="25"/>
        <v>0</v>
      </c>
      <c r="U61" s="24">
        <f t="shared" si="3"/>
        <v>0</v>
      </c>
      <c r="V61" s="24">
        <f t="shared" ref="V61:AC61" si="26">SUM(V62:V67)</f>
        <v>0</v>
      </c>
      <c r="W61" s="24">
        <f t="shared" si="26"/>
        <v>0</v>
      </c>
      <c r="X61" s="24">
        <f t="shared" si="26"/>
        <v>0</v>
      </c>
      <c r="Y61" s="24">
        <f t="shared" si="26"/>
        <v>0</v>
      </c>
      <c r="Z61" s="24">
        <f t="shared" si="26"/>
        <v>0</v>
      </c>
      <c r="AA61" s="24">
        <f t="shared" si="26"/>
        <v>0</v>
      </c>
      <c r="AB61" s="24">
        <f t="shared" si="26"/>
        <v>0</v>
      </c>
      <c r="AC61" s="24">
        <f t="shared" si="26"/>
        <v>0</v>
      </c>
    </row>
    <row r="62" ht="15.75" customHeight="1" spans="1:29">
      <c r="A62" s="23">
        <v>210502000</v>
      </c>
      <c r="B62" s="26" t="s">
        <v>1246</v>
      </c>
      <c r="C62" s="24">
        <f t="shared" si="0"/>
        <v>0</v>
      </c>
      <c r="D62" s="24">
        <f t="shared" si="1"/>
        <v>0</v>
      </c>
      <c r="E62" s="40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4">
        <f t="shared" si="3"/>
        <v>0</v>
      </c>
      <c r="V62" s="25"/>
      <c r="W62" s="25"/>
      <c r="X62" s="25"/>
      <c r="Y62" s="25"/>
      <c r="Z62" s="25"/>
      <c r="AA62" s="25"/>
      <c r="AB62" s="25"/>
      <c r="AC62" s="25"/>
    </row>
    <row r="63" ht="15.75" customHeight="1" spans="1:29">
      <c r="A63" s="23">
        <v>210504000</v>
      </c>
      <c r="B63" s="26" t="s">
        <v>1247</v>
      </c>
      <c r="C63" s="24">
        <f t="shared" si="0"/>
        <v>0</v>
      </c>
      <c r="D63" s="24">
        <f t="shared" si="1"/>
        <v>0</v>
      </c>
      <c r="E63" s="40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4">
        <f t="shared" si="3"/>
        <v>0</v>
      </c>
      <c r="V63" s="25"/>
      <c r="W63" s="25"/>
      <c r="X63" s="25"/>
      <c r="Y63" s="25"/>
      <c r="Z63" s="25"/>
      <c r="AA63" s="25"/>
      <c r="AB63" s="25"/>
      <c r="AC63" s="25"/>
    </row>
    <row r="64" ht="15.75" customHeight="1" spans="1:29">
      <c r="A64" s="23">
        <v>210503000</v>
      </c>
      <c r="B64" s="26" t="s">
        <v>1248</v>
      </c>
      <c r="C64" s="24">
        <f t="shared" si="0"/>
        <v>0</v>
      </c>
      <c r="D64" s="24">
        <f t="shared" si="1"/>
        <v>0</v>
      </c>
      <c r="E64" s="40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4">
        <f t="shared" si="3"/>
        <v>0</v>
      </c>
      <c r="V64" s="25"/>
      <c r="W64" s="25"/>
      <c r="X64" s="25"/>
      <c r="Y64" s="25"/>
      <c r="Z64" s="25"/>
      <c r="AA64" s="25"/>
      <c r="AB64" s="25"/>
      <c r="AC64" s="25"/>
    </row>
    <row r="65" ht="15.75" customHeight="1" spans="1:29">
      <c r="A65" s="23">
        <v>210505000</v>
      </c>
      <c r="B65" s="26" t="s">
        <v>1249</v>
      </c>
      <c r="C65" s="24">
        <f t="shared" si="0"/>
        <v>0</v>
      </c>
      <c r="D65" s="24">
        <f t="shared" si="1"/>
        <v>0</v>
      </c>
      <c r="E65" s="40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4">
        <f t="shared" si="3"/>
        <v>0</v>
      </c>
      <c r="V65" s="25"/>
      <c r="W65" s="25"/>
      <c r="X65" s="25"/>
      <c r="Y65" s="25"/>
      <c r="Z65" s="25"/>
      <c r="AA65" s="25"/>
      <c r="AB65" s="25"/>
      <c r="AC65" s="25"/>
    </row>
    <row r="66" ht="15.75" customHeight="1" spans="1:29">
      <c r="A66" s="23">
        <v>210521000</v>
      </c>
      <c r="B66" s="26" t="s">
        <v>1250</v>
      </c>
      <c r="C66" s="24">
        <f t="shared" si="0"/>
        <v>0</v>
      </c>
      <c r="D66" s="24">
        <f t="shared" si="1"/>
        <v>0</v>
      </c>
      <c r="E66" s="40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4">
        <f t="shared" si="3"/>
        <v>0</v>
      </c>
      <c r="V66" s="25"/>
      <c r="W66" s="25"/>
      <c r="X66" s="25"/>
      <c r="Y66" s="25"/>
      <c r="Z66" s="25"/>
      <c r="AA66" s="25"/>
      <c r="AB66" s="25"/>
      <c r="AC66" s="25"/>
    </row>
    <row r="67" ht="15.75" customHeight="1" spans="1:29">
      <c r="A67" s="23">
        <v>210522000</v>
      </c>
      <c r="B67" s="26" t="s">
        <v>1251</v>
      </c>
      <c r="C67" s="24">
        <f t="shared" si="0"/>
        <v>0</v>
      </c>
      <c r="D67" s="24">
        <f t="shared" si="1"/>
        <v>0</v>
      </c>
      <c r="E67" s="40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4">
        <f t="shared" si="3"/>
        <v>0</v>
      </c>
      <c r="V67" s="25"/>
      <c r="W67" s="25"/>
      <c r="X67" s="25"/>
      <c r="Y67" s="25"/>
      <c r="Z67" s="25"/>
      <c r="AA67" s="25"/>
      <c r="AB67" s="25"/>
      <c r="AC67" s="25"/>
    </row>
    <row r="68" ht="15.75" customHeight="1" spans="1:29">
      <c r="A68" s="23">
        <v>210699000</v>
      </c>
      <c r="B68" s="26" t="s">
        <v>1252</v>
      </c>
      <c r="C68" s="24">
        <f t="shared" si="0"/>
        <v>0</v>
      </c>
      <c r="D68" s="24">
        <f t="shared" si="1"/>
        <v>0</v>
      </c>
      <c r="E68" s="24">
        <f t="shared" ref="E68:T68" si="27">SUM(E69:E70)</f>
        <v>0</v>
      </c>
      <c r="F68" s="24">
        <f t="shared" si="27"/>
        <v>0</v>
      </c>
      <c r="G68" s="24">
        <f t="shared" si="27"/>
        <v>0</v>
      </c>
      <c r="H68" s="24">
        <f t="shared" si="27"/>
        <v>0</v>
      </c>
      <c r="I68" s="24">
        <f t="shared" si="27"/>
        <v>0</v>
      </c>
      <c r="J68" s="24">
        <f t="shared" si="27"/>
        <v>0</v>
      </c>
      <c r="K68" s="24">
        <f t="shared" si="27"/>
        <v>0</v>
      </c>
      <c r="L68" s="24">
        <f t="shared" si="27"/>
        <v>0</v>
      </c>
      <c r="M68" s="24">
        <f t="shared" si="27"/>
        <v>0</v>
      </c>
      <c r="N68" s="24">
        <f t="shared" si="27"/>
        <v>0</v>
      </c>
      <c r="O68" s="24">
        <f t="shared" si="27"/>
        <v>0</v>
      </c>
      <c r="P68" s="24">
        <f t="shared" si="27"/>
        <v>0</v>
      </c>
      <c r="Q68" s="24">
        <f t="shared" si="27"/>
        <v>0</v>
      </c>
      <c r="R68" s="24">
        <f t="shared" si="27"/>
        <v>0</v>
      </c>
      <c r="S68" s="24">
        <f t="shared" si="27"/>
        <v>0</v>
      </c>
      <c r="T68" s="24">
        <f t="shared" si="27"/>
        <v>0</v>
      </c>
      <c r="U68" s="24">
        <f t="shared" si="3"/>
        <v>0</v>
      </c>
      <c r="V68" s="24">
        <f t="shared" ref="V68:AC68" si="28">SUM(V69:V70)</f>
        <v>0</v>
      </c>
      <c r="W68" s="24">
        <f t="shared" si="28"/>
        <v>0</v>
      </c>
      <c r="X68" s="24">
        <f t="shared" si="28"/>
        <v>0</v>
      </c>
      <c r="Y68" s="24">
        <f t="shared" si="28"/>
        <v>0</v>
      </c>
      <c r="Z68" s="24">
        <f t="shared" si="28"/>
        <v>0</v>
      </c>
      <c r="AA68" s="24">
        <f t="shared" si="28"/>
        <v>0</v>
      </c>
      <c r="AB68" s="24">
        <f t="shared" si="28"/>
        <v>0</v>
      </c>
      <c r="AC68" s="24">
        <f t="shared" si="28"/>
        <v>0</v>
      </c>
    </row>
    <row r="69" ht="15.75" customHeight="1" spans="1:29">
      <c r="A69" s="23">
        <v>210600000</v>
      </c>
      <c r="B69" s="26" t="s">
        <v>1201</v>
      </c>
      <c r="C69" s="24">
        <f t="shared" si="0"/>
        <v>0</v>
      </c>
      <c r="D69" s="24">
        <f t="shared" si="1"/>
        <v>0</v>
      </c>
      <c r="E69" s="40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4">
        <f t="shared" si="3"/>
        <v>0</v>
      </c>
      <c r="V69" s="25"/>
      <c r="W69" s="25"/>
      <c r="X69" s="25"/>
      <c r="Y69" s="25"/>
      <c r="Z69" s="25"/>
      <c r="AA69" s="25"/>
      <c r="AB69" s="25"/>
      <c r="AC69" s="25"/>
    </row>
    <row r="70" ht="15.75" customHeight="1" spans="1:29">
      <c r="A70" s="23">
        <v>210698000</v>
      </c>
      <c r="B70" s="26" t="s">
        <v>1204</v>
      </c>
      <c r="C70" s="24">
        <f t="shared" si="0"/>
        <v>0</v>
      </c>
      <c r="D70" s="24">
        <f t="shared" si="1"/>
        <v>0</v>
      </c>
      <c r="E70" s="24">
        <f t="shared" ref="E70:T70" si="29">SUM(E71:E76)</f>
        <v>0</v>
      </c>
      <c r="F70" s="24">
        <f t="shared" si="29"/>
        <v>0</v>
      </c>
      <c r="G70" s="24">
        <f t="shared" si="29"/>
        <v>0</v>
      </c>
      <c r="H70" s="24">
        <f t="shared" si="29"/>
        <v>0</v>
      </c>
      <c r="I70" s="24">
        <f t="shared" si="29"/>
        <v>0</v>
      </c>
      <c r="J70" s="24">
        <f t="shared" si="29"/>
        <v>0</v>
      </c>
      <c r="K70" s="24">
        <f t="shared" si="29"/>
        <v>0</v>
      </c>
      <c r="L70" s="24">
        <f t="shared" si="29"/>
        <v>0</v>
      </c>
      <c r="M70" s="24">
        <f t="shared" si="29"/>
        <v>0</v>
      </c>
      <c r="N70" s="24">
        <f t="shared" si="29"/>
        <v>0</v>
      </c>
      <c r="O70" s="24">
        <f t="shared" si="29"/>
        <v>0</v>
      </c>
      <c r="P70" s="24">
        <f t="shared" si="29"/>
        <v>0</v>
      </c>
      <c r="Q70" s="24">
        <f t="shared" si="29"/>
        <v>0</v>
      </c>
      <c r="R70" s="24">
        <f t="shared" si="29"/>
        <v>0</v>
      </c>
      <c r="S70" s="24">
        <f t="shared" si="29"/>
        <v>0</v>
      </c>
      <c r="T70" s="24">
        <f t="shared" si="29"/>
        <v>0</v>
      </c>
      <c r="U70" s="24">
        <f t="shared" si="3"/>
        <v>0</v>
      </c>
      <c r="V70" s="24">
        <f t="shared" ref="V70:AC70" si="30">SUM(V71:V76)</f>
        <v>0</v>
      </c>
      <c r="W70" s="24">
        <f t="shared" si="30"/>
        <v>0</v>
      </c>
      <c r="X70" s="24">
        <f t="shared" si="30"/>
        <v>0</v>
      </c>
      <c r="Y70" s="24">
        <f t="shared" si="30"/>
        <v>0</v>
      </c>
      <c r="Z70" s="24">
        <f t="shared" si="30"/>
        <v>0</v>
      </c>
      <c r="AA70" s="24">
        <f t="shared" si="30"/>
        <v>0</v>
      </c>
      <c r="AB70" s="24">
        <f t="shared" si="30"/>
        <v>0</v>
      </c>
      <c r="AC70" s="24">
        <f t="shared" si="30"/>
        <v>0</v>
      </c>
    </row>
    <row r="71" ht="15.75" customHeight="1" spans="1:29">
      <c r="A71" s="23">
        <v>210681000</v>
      </c>
      <c r="B71" s="26" t="s">
        <v>1253</v>
      </c>
      <c r="C71" s="24">
        <f t="shared" ref="C71:C134" si="31">SUM(D71,U71)</f>
        <v>0</v>
      </c>
      <c r="D71" s="24">
        <f t="shared" ref="D71:D134" si="32">SUM(E71:T71)</f>
        <v>0</v>
      </c>
      <c r="E71" s="40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4">
        <f t="shared" ref="U71:U134" si="33">SUM(V71:AC71)</f>
        <v>0</v>
      </c>
      <c r="V71" s="25"/>
      <c r="W71" s="25"/>
      <c r="X71" s="25"/>
      <c r="Y71" s="25"/>
      <c r="Z71" s="25"/>
      <c r="AA71" s="25"/>
      <c r="AB71" s="25"/>
      <c r="AC71" s="25"/>
    </row>
    <row r="72" ht="15.75" customHeight="1" spans="1:29">
      <c r="A72" s="23">
        <v>210682000</v>
      </c>
      <c r="B72" s="26" t="s">
        <v>1254</v>
      </c>
      <c r="C72" s="24">
        <f t="shared" si="31"/>
        <v>0</v>
      </c>
      <c r="D72" s="24">
        <f t="shared" si="32"/>
        <v>0</v>
      </c>
      <c r="E72" s="40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4">
        <f t="shared" si="33"/>
        <v>0</v>
      </c>
      <c r="V72" s="25"/>
      <c r="W72" s="25"/>
      <c r="X72" s="25"/>
      <c r="Y72" s="25"/>
      <c r="Z72" s="25"/>
      <c r="AA72" s="25"/>
      <c r="AB72" s="25"/>
      <c r="AC72" s="25"/>
    </row>
    <row r="73" ht="15.75" customHeight="1" spans="1:29">
      <c r="A73" s="23">
        <v>210624000</v>
      </c>
      <c r="B73" s="26" t="s">
        <v>1255</v>
      </c>
      <c r="C73" s="24">
        <f t="shared" si="31"/>
        <v>0</v>
      </c>
      <c r="D73" s="24">
        <f t="shared" si="32"/>
        <v>0</v>
      </c>
      <c r="E73" s="40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4">
        <f t="shared" si="33"/>
        <v>0</v>
      </c>
      <c r="V73" s="25"/>
      <c r="W73" s="25"/>
      <c r="X73" s="25"/>
      <c r="Y73" s="25"/>
      <c r="Z73" s="25"/>
      <c r="AA73" s="25"/>
      <c r="AB73" s="25"/>
      <c r="AC73" s="25"/>
    </row>
    <row r="74" ht="15.75" customHeight="1" spans="1:29">
      <c r="A74" s="23">
        <v>210604000</v>
      </c>
      <c r="B74" s="26" t="s">
        <v>1256</v>
      </c>
      <c r="C74" s="24">
        <f t="shared" si="31"/>
        <v>0</v>
      </c>
      <c r="D74" s="24">
        <f t="shared" si="32"/>
        <v>0</v>
      </c>
      <c r="E74" s="40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4">
        <f t="shared" si="33"/>
        <v>0</v>
      </c>
      <c r="V74" s="25"/>
      <c r="W74" s="25"/>
      <c r="X74" s="25"/>
      <c r="Y74" s="25"/>
      <c r="Z74" s="25"/>
      <c r="AA74" s="25"/>
      <c r="AB74" s="25"/>
      <c r="AC74" s="25"/>
    </row>
    <row r="75" ht="15.75" customHeight="1" spans="1:29">
      <c r="A75" s="23">
        <v>210603000</v>
      </c>
      <c r="B75" s="26" t="s">
        <v>1257</v>
      </c>
      <c r="C75" s="24">
        <f t="shared" si="31"/>
        <v>0</v>
      </c>
      <c r="D75" s="24">
        <f t="shared" si="32"/>
        <v>0</v>
      </c>
      <c r="E75" s="40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4">
        <f t="shared" si="33"/>
        <v>0</v>
      </c>
      <c r="V75" s="25"/>
      <c r="W75" s="25"/>
      <c r="X75" s="25"/>
      <c r="Y75" s="25"/>
      <c r="Z75" s="25"/>
      <c r="AA75" s="25"/>
      <c r="AB75" s="25"/>
      <c r="AC75" s="25"/>
    </row>
    <row r="76" ht="15.75" customHeight="1" spans="1:29">
      <c r="A76" s="23">
        <v>210602000</v>
      </c>
      <c r="B76" s="26" t="s">
        <v>1258</v>
      </c>
      <c r="C76" s="24">
        <f t="shared" si="31"/>
        <v>0</v>
      </c>
      <c r="D76" s="24">
        <f t="shared" si="32"/>
        <v>0</v>
      </c>
      <c r="E76" s="40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4">
        <f t="shared" si="33"/>
        <v>0</v>
      </c>
      <c r="V76" s="25"/>
      <c r="W76" s="25"/>
      <c r="X76" s="25"/>
      <c r="Y76" s="25"/>
      <c r="Z76" s="25"/>
      <c r="AA76" s="25"/>
      <c r="AB76" s="25"/>
      <c r="AC76" s="25"/>
    </row>
    <row r="77" ht="15.75" customHeight="1" spans="1:29">
      <c r="A77" s="23">
        <v>210799000</v>
      </c>
      <c r="B77" s="26" t="s">
        <v>1259</v>
      </c>
      <c r="C77" s="24">
        <f t="shared" si="31"/>
        <v>0</v>
      </c>
      <c r="D77" s="24">
        <f t="shared" si="32"/>
        <v>0</v>
      </c>
      <c r="E77" s="24">
        <f t="shared" ref="E77:T77" si="34">SUM(E78:E79)</f>
        <v>0</v>
      </c>
      <c r="F77" s="24">
        <f t="shared" si="34"/>
        <v>0</v>
      </c>
      <c r="G77" s="24">
        <f t="shared" si="34"/>
        <v>0</v>
      </c>
      <c r="H77" s="24">
        <f t="shared" si="34"/>
        <v>0</v>
      </c>
      <c r="I77" s="24">
        <f t="shared" si="34"/>
        <v>0</v>
      </c>
      <c r="J77" s="24">
        <f t="shared" si="34"/>
        <v>0</v>
      </c>
      <c r="K77" s="24">
        <f t="shared" si="34"/>
        <v>0</v>
      </c>
      <c r="L77" s="24">
        <f t="shared" si="34"/>
        <v>0</v>
      </c>
      <c r="M77" s="24">
        <f t="shared" si="34"/>
        <v>0</v>
      </c>
      <c r="N77" s="24">
        <f t="shared" si="34"/>
        <v>0</v>
      </c>
      <c r="O77" s="24">
        <f t="shared" si="34"/>
        <v>0</v>
      </c>
      <c r="P77" s="24">
        <f t="shared" si="34"/>
        <v>0</v>
      </c>
      <c r="Q77" s="24">
        <f t="shared" si="34"/>
        <v>0</v>
      </c>
      <c r="R77" s="24">
        <f t="shared" si="34"/>
        <v>0</v>
      </c>
      <c r="S77" s="24">
        <f t="shared" si="34"/>
        <v>0</v>
      </c>
      <c r="T77" s="24">
        <f t="shared" si="34"/>
        <v>0</v>
      </c>
      <c r="U77" s="24">
        <f t="shared" si="33"/>
        <v>0</v>
      </c>
      <c r="V77" s="24">
        <f t="shared" ref="V77:AC77" si="35">SUM(V78:V79)</f>
        <v>0</v>
      </c>
      <c r="W77" s="24">
        <f t="shared" si="35"/>
        <v>0</v>
      </c>
      <c r="X77" s="24">
        <f t="shared" si="35"/>
        <v>0</v>
      </c>
      <c r="Y77" s="24">
        <f t="shared" si="35"/>
        <v>0</v>
      </c>
      <c r="Z77" s="24">
        <f t="shared" si="35"/>
        <v>0</v>
      </c>
      <c r="AA77" s="24">
        <f t="shared" si="35"/>
        <v>0</v>
      </c>
      <c r="AB77" s="24">
        <f t="shared" si="35"/>
        <v>0</v>
      </c>
      <c r="AC77" s="24">
        <f t="shared" si="35"/>
        <v>0</v>
      </c>
    </row>
    <row r="78" ht="15.75" customHeight="1" spans="1:29">
      <c r="A78" s="23">
        <v>210700000</v>
      </c>
      <c r="B78" s="26" t="s">
        <v>1201</v>
      </c>
      <c r="C78" s="24">
        <f t="shared" si="31"/>
        <v>0</v>
      </c>
      <c r="D78" s="24">
        <f t="shared" si="32"/>
        <v>0</v>
      </c>
      <c r="E78" s="40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4">
        <f t="shared" si="33"/>
        <v>0</v>
      </c>
      <c r="V78" s="25"/>
      <c r="W78" s="25"/>
      <c r="X78" s="25"/>
      <c r="Y78" s="25"/>
      <c r="Z78" s="25"/>
      <c r="AA78" s="25"/>
      <c r="AB78" s="25"/>
      <c r="AC78" s="25"/>
    </row>
    <row r="79" ht="15.75" customHeight="1" spans="1:29">
      <c r="A79" s="23">
        <v>210798000</v>
      </c>
      <c r="B79" s="26" t="s">
        <v>1204</v>
      </c>
      <c r="C79" s="24">
        <f t="shared" si="31"/>
        <v>0</v>
      </c>
      <c r="D79" s="24">
        <f t="shared" si="32"/>
        <v>0</v>
      </c>
      <c r="E79" s="24">
        <f t="shared" ref="E79:T79" si="36">SUM(E80:E86)</f>
        <v>0</v>
      </c>
      <c r="F79" s="24">
        <f t="shared" si="36"/>
        <v>0</v>
      </c>
      <c r="G79" s="24">
        <f t="shared" si="36"/>
        <v>0</v>
      </c>
      <c r="H79" s="24">
        <f t="shared" si="36"/>
        <v>0</v>
      </c>
      <c r="I79" s="24">
        <f t="shared" si="36"/>
        <v>0</v>
      </c>
      <c r="J79" s="24">
        <f t="shared" si="36"/>
        <v>0</v>
      </c>
      <c r="K79" s="24">
        <f t="shared" si="36"/>
        <v>0</v>
      </c>
      <c r="L79" s="24">
        <f t="shared" si="36"/>
        <v>0</v>
      </c>
      <c r="M79" s="24">
        <f t="shared" si="36"/>
        <v>0</v>
      </c>
      <c r="N79" s="24">
        <f t="shared" si="36"/>
        <v>0</v>
      </c>
      <c r="O79" s="24">
        <f t="shared" si="36"/>
        <v>0</v>
      </c>
      <c r="P79" s="24">
        <f t="shared" si="36"/>
        <v>0</v>
      </c>
      <c r="Q79" s="24">
        <f t="shared" si="36"/>
        <v>0</v>
      </c>
      <c r="R79" s="24">
        <f t="shared" si="36"/>
        <v>0</v>
      </c>
      <c r="S79" s="24">
        <f t="shared" si="36"/>
        <v>0</v>
      </c>
      <c r="T79" s="24">
        <f t="shared" si="36"/>
        <v>0</v>
      </c>
      <c r="U79" s="24">
        <f t="shared" si="33"/>
        <v>0</v>
      </c>
      <c r="V79" s="24">
        <f t="shared" ref="V79:AC79" si="37">SUM(V80:V86)</f>
        <v>0</v>
      </c>
      <c r="W79" s="24">
        <f t="shared" si="37"/>
        <v>0</v>
      </c>
      <c r="X79" s="24">
        <f t="shared" si="37"/>
        <v>0</v>
      </c>
      <c r="Y79" s="24">
        <f t="shared" si="37"/>
        <v>0</v>
      </c>
      <c r="Z79" s="24">
        <f t="shared" si="37"/>
        <v>0</v>
      </c>
      <c r="AA79" s="24">
        <f t="shared" si="37"/>
        <v>0</v>
      </c>
      <c r="AB79" s="24">
        <f t="shared" si="37"/>
        <v>0</v>
      </c>
      <c r="AC79" s="24">
        <f t="shared" si="37"/>
        <v>0</v>
      </c>
    </row>
    <row r="80" ht="15.75" customHeight="1" spans="1:29">
      <c r="A80" s="23">
        <v>210781000</v>
      </c>
      <c r="B80" s="26" t="s">
        <v>1260</v>
      </c>
      <c r="C80" s="24">
        <f t="shared" si="31"/>
        <v>0</v>
      </c>
      <c r="D80" s="24">
        <f t="shared" si="32"/>
        <v>0</v>
      </c>
      <c r="E80" s="40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4">
        <f t="shared" si="33"/>
        <v>0</v>
      </c>
      <c r="V80" s="25"/>
      <c r="W80" s="25"/>
      <c r="X80" s="25"/>
      <c r="Y80" s="25"/>
      <c r="Z80" s="25"/>
      <c r="AA80" s="25"/>
      <c r="AB80" s="25"/>
      <c r="AC80" s="25"/>
    </row>
    <row r="81" ht="15.75" customHeight="1" spans="1:29">
      <c r="A81" s="23">
        <v>210727000</v>
      </c>
      <c r="B81" s="26" t="s">
        <v>1261</v>
      </c>
      <c r="C81" s="24">
        <f t="shared" si="31"/>
        <v>0</v>
      </c>
      <c r="D81" s="24">
        <f t="shared" si="32"/>
        <v>0</v>
      </c>
      <c r="E81" s="40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4">
        <f t="shared" si="33"/>
        <v>0</v>
      </c>
      <c r="V81" s="25"/>
      <c r="W81" s="25"/>
      <c r="X81" s="25"/>
      <c r="Y81" s="25"/>
      <c r="Z81" s="25"/>
      <c r="AA81" s="25"/>
      <c r="AB81" s="25"/>
      <c r="AC81" s="25"/>
    </row>
    <row r="82" ht="15.75" customHeight="1" spans="1:29">
      <c r="A82" s="23">
        <v>210782000</v>
      </c>
      <c r="B82" s="26" t="s">
        <v>1262</v>
      </c>
      <c r="C82" s="24">
        <f t="shared" si="31"/>
        <v>0</v>
      </c>
      <c r="D82" s="24">
        <f t="shared" si="32"/>
        <v>0</v>
      </c>
      <c r="E82" s="40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4">
        <f t="shared" si="33"/>
        <v>0</v>
      </c>
      <c r="V82" s="25"/>
      <c r="W82" s="25"/>
      <c r="X82" s="25"/>
      <c r="Y82" s="25"/>
      <c r="Z82" s="25"/>
      <c r="AA82" s="25"/>
      <c r="AB82" s="25"/>
      <c r="AC82" s="25"/>
    </row>
    <row r="83" ht="15.75" customHeight="1" spans="1:29">
      <c r="A83" s="23">
        <v>210726000</v>
      </c>
      <c r="B83" s="26" t="s">
        <v>1263</v>
      </c>
      <c r="C83" s="24">
        <f t="shared" si="31"/>
        <v>0</v>
      </c>
      <c r="D83" s="24">
        <f t="shared" si="32"/>
        <v>0</v>
      </c>
      <c r="E83" s="40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4">
        <f t="shared" si="33"/>
        <v>0</v>
      </c>
      <c r="V83" s="25"/>
      <c r="W83" s="25"/>
      <c r="X83" s="25"/>
      <c r="Y83" s="25"/>
      <c r="Z83" s="25"/>
      <c r="AA83" s="25"/>
      <c r="AB83" s="25"/>
      <c r="AC83" s="25"/>
    </row>
    <row r="84" ht="15.75" customHeight="1" spans="1:29">
      <c r="A84" s="23">
        <v>210702000</v>
      </c>
      <c r="B84" s="26" t="s">
        <v>1264</v>
      </c>
      <c r="C84" s="24">
        <f t="shared" si="31"/>
        <v>0</v>
      </c>
      <c r="D84" s="24">
        <f t="shared" si="32"/>
        <v>0</v>
      </c>
      <c r="E84" s="40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4">
        <f t="shared" si="33"/>
        <v>0</v>
      </c>
      <c r="V84" s="25"/>
      <c r="W84" s="25"/>
      <c r="X84" s="25"/>
      <c r="Y84" s="25"/>
      <c r="Z84" s="25"/>
      <c r="AA84" s="25"/>
      <c r="AB84" s="25"/>
      <c r="AC84" s="25"/>
    </row>
    <row r="85" ht="15.75" customHeight="1" spans="1:29">
      <c r="A85" s="23">
        <v>210703000</v>
      </c>
      <c r="B85" s="26" t="s">
        <v>1265</v>
      </c>
      <c r="C85" s="24">
        <f t="shared" si="31"/>
        <v>0</v>
      </c>
      <c r="D85" s="24">
        <f t="shared" si="32"/>
        <v>0</v>
      </c>
      <c r="E85" s="40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4">
        <f t="shared" si="33"/>
        <v>0</v>
      </c>
      <c r="V85" s="25"/>
      <c r="W85" s="25"/>
      <c r="X85" s="25"/>
      <c r="Y85" s="25"/>
      <c r="Z85" s="25"/>
      <c r="AA85" s="25"/>
      <c r="AB85" s="25"/>
      <c r="AC85" s="25"/>
    </row>
    <row r="86" ht="15.75" customHeight="1" spans="1:29">
      <c r="A86" s="23">
        <v>210711000</v>
      </c>
      <c r="B86" s="26" t="s">
        <v>1266</v>
      </c>
      <c r="C86" s="24">
        <f t="shared" si="31"/>
        <v>0</v>
      </c>
      <c r="D86" s="24">
        <f t="shared" si="32"/>
        <v>0</v>
      </c>
      <c r="E86" s="40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4">
        <f t="shared" si="33"/>
        <v>0</v>
      </c>
      <c r="V86" s="25"/>
      <c r="W86" s="25"/>
      <c r="X86" s="25"/>
      <c r="Y86" s="25"/>
      <c r="Z86" s="25"/>
      <c r="AA86" s="25"/>
      <c r="AB86" s="25"/>
      <c r="AC86" s="25"/>
    </row>
    <row r="87" ht="15.75" customHeight="1" spans="1:29">
      <c r="A87" s="23">
        <v>210899000</v>
      </c>
      <c r="B87" s="26" t="s">
        <v>1267</v>
      </c>
      <c r="C87" s="24">
        <f t="shared" si="31"/>
        <v>115922</v>
      </c>
      <c r="D87" s="24">
        <f t="shared" si="32"/>
        <v>101800</v>
      </c>
      <c r="E87" s="24">
        <f t="shared" ref="E87:T87" si="38">SUM(E88:E89)</f>
        <v>49882</v>
      </c>
      <c r="F87" s="24">
        <f t="shared" si="38"/>
        <v>0</v>
      </c>
      <c r="G87" s="24">
        <f t="shared" si="38"/>
        <v>0</v>
      </c>
      <c r="H87" s="24">
        <f t="shared" si="38"/>
        <v>1434</v>
      </c>
      <c r="I87" s="24">
        <f t="shared" si="38"/>
        <v>427</v>
      </c>
      <c r="J87" s="24">
        <f t="shared" si="38"/>
        <v>4563</v>
      </c>
      <c r="K87" s="24">
        <f t="shared" si="38"/>
        <v>5880</v>
      </c>
      <c r="L87" s="24">
        <f t="shared" si="38"/>
        <v>3524</v>
      </c>
      <c r="M87" s="24">
        <f t="shared" si="38"/>
        <v>17700</v>
      </c>
      <c r="N87" s="24">
        <f t="shared" si="38"/>
        <v>1963</v>
      </c>
      <c r="O87" s="24">
        <f t="shared" si="38"/>
        <v>9350</v>
      </c>
      <c r="P87" s="24">
        <f t="shared" si="38"/>
        <v>1303</v>
      </c>
      <c r="Q87" s="24">
        <f t="shared" si="38"/>
        <v>5419</v>
      </c>
      <c r="R87" s="24">
        <f t="shared" si="38"/>
        <v>0</v>
      </c>
      <c r="S87" s="24">
        <f t="shared" si="38"/>
        <v>198</v>
      </c>
      <c r="T87" s="24">
        <f t="shared" si="38"/>
        <v>157</v>
      </c>
      <c r="U87" s="24">
        <f t="shared" si="33"/>
        <v>14122</v>
      </c>
      <c r="V87" s="24">
        <f t="shared" ref="V87:AC87" si="39">SUM(V88:V89)</f>
        <v>3655</v>
      </c>
      <c r="W87" s="24">
        <f t="shared" si="39"/>
        <v>2274</v>
      </c>
      <c r="X87" s="24">
        <f t="shared" si="39"/>
        <v>4763</v>
      </c>
      <c r="Y87" s="24">
        <f t="shared" si="39"/>
        <v>0</v>
      </c>
      <c r="Z87" s="24">
        <f t="shared" si="39"/>
        <v>3150</v>
      </c>
      <c r="AA87" s="24">
        <f t="shared" si="39"/>
        <v>0</v>
      </c>
      <c r="AB87" s="24">
        <f t="shared" si="39"/>
        <v>0</v>
      </c>
      <c r="AC87" s="24">
        <f t="shared" si="39"/>
        <v>280</v>
      </c>
    </row>
    <row r="88" ht="15.75" customHeight="1" spans="1:29">
      <c r="A88" s="23">
        <v>210800000</v>
      </c>
      <c r="B88" s="26" t="s">
        <v>1201</v>
      </c>
      <c r="C88" s="24">
        <f t="shared" si="31"/>
        <v>0</v>
      </c>
      <c r="D88" s="24">
        <f t="shared" si="32"/>
        <v>0</v>
      </c>
      <c r="E88" s="40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4">
        <f t="shared" si="33"/>
        <v>0</v>
      </c>
      <c r="V88" s="25"/>
      <c r="W88" s="25"/>
      <c r="X88" s="25"/>
      <c r="Y88" s="25"/>
      <c r="Z88" s="25"/>
      <c r="AA88" s="25"/>
      <c r="AB88" s="25"/>
      <c r="AC88" s="25"/>
    </row>
    <row r="89" ht="15.75" customHeight="1" spans="1:29">
      <c r="A89" s="23">
        <v>210898000</v>
      </c>
      <c r="B89" s="26" t="s">
        <v>1204</v>
      </c>
      <c r="C89" s="24">
        <f t="shared" si="31"/>
        <v>115922</v>
      </c>
      <c r="D89" s="24">
        <f t="shared" si="32"/>
        <v>101800</v>
      </c>
      <c r="E89" s="24">
        <f t="shared" ref="E89:T89" si="40">SUM(E90:E95)</f>
        <v>49882</v>
      </c>
      <c r="F89" s="24">
        <f t="shared" si="40"/>
        <v>0</v>
      </c>
      <c r="G89" s="24">
        <f t="shared" si="40"/>
        <v>0</v>
      </c>
      <c r="H89" s="24">
        <f t="shared" si="40"/>
        <v>1434</v>
      </c>
      <c r="I89" s="24">
        <f t="shared" si="40"/>
        <v>427</v>
      </c>
      <c r="J89" s="24">
        <f t="shared" si="40"/>
        <v>4563</v>
      </c>
      <c r="K89" s="24">
        <f t="shared" si="40"/>
        <v>5880</v>
      </c>
      <c r="L89" s="24">
        <f t="shared" si="40"/>
        <v>3524</v>
      </c>
      <c r="M89" s="24">
        <f t="shared" si="40"/>
        <v>17700</v>
      </c>
      <c r="N89" s="24">
        <f t="shared" si="40"/>
        <v>1963</v>
      </c>
      <c r="O89" s="24">
        <f t="shared" si="40"/>
        <v>9350</v>
      </c>
      <c r="P89" s="24">
        <f t="shared" si="40"/>
        <v>1303</v>
      </c>
      <c r="Q89" s="24">
        <f t="shared" si="40"/>
        <v>5419</v>
      </c>
      <c r="R89" s="24">
        <f t="shared" si="40"/>
        <v>0</v>
      </c>
      <c r="S89" s="24">
        <f t="shared" si="40"/>
        <v>198</v>
      </c>
      <c r="T89" s="24">
        <f t="shared" si="40"/>
        <v>157</v>
      </c>
      <c r="U89" s="24">
        <f t="shared" si="33"/>
        <v>14122</v>
      </c>
      <c r="V89" s="24">
        <f t="shared" ref="V89:AC89" si="41">SUM(V90:V95)</f>
        <v>3655</v>
      </c>
      <c r="W89" s="24">
        <f t="shared" si="41"/>
        <v>2274</v>
      </c>
      <c r="X89" s="24">
        <f t="shared" si="41"/>
        <v>4763</v>
      </c>
      <c r="Y89" s="24">
        <f t="shared" si="41"/>
        <v>0</v>
      </c>
      <c r="Z89" s="24">
        <f t="shared" si="41"/>
        <v>3150</v>
      </c>
      <c r="AA89" s="24">
        <f t="shared" si="41"/>
        <v>0</v>
      </c>
      <c r="AB89" s="24">
        <f t="shared" si="41"/>
        <v>0</v>
      </c>
      <c r="AC89" s="24">
        <f t="shared" si="41"/>
        <v>280</v>
      </c>
    </row>
    <row r="90" ht="15.75" customHeight="1" spans="1:29">
      <c r="A90" s="23">
        <v>210881000</v>
      </c>
      <c r="B90" s="26" t="s">
        <v>1268</v>
      </c>
      <c r="C90" s="24">
        <f t="shared" si="31"/>
        <v>115922</v>
      </c>
      <c r="D90" s="24">
        <f t="shared" si="32"/>
        <v>101800</v>
      </c>
      <c r="E90" s="40">
        <v>49882</v>
      </c>
      <c r="F90" s="25"/>
      <c r="G90" s="25"/>
      <c r="H90" s="25">
        <v>1434</v>
      </c>
      <c r="I90" s="25">
        <v>427</v>
      </c>
      <c r="J90" s="25">
        <v>4563</v>
      </c>
      <c r="K90" s="25">
        <v>5880</v>
      </c>
      <c r="L90" s="25">
        <v>3524</v>
      </c>
      <c r="M90" s="25">
        <v>17700</v>
      </c>
      <c r="N90" s="25">
        <v>1963</v>
      </c>
      <c r="O90" s="25">
        <v>9350</v>
      </c>
      <c r="P90" s="25">
        <v>1303</v>
      </c>
      <c r="Q90" s="25">
        <v>5419</v>
      </c>
      <c r="R90" s="25"/>
      <c r="S90" s="25">
        <v>198</v>
      </c>
      <c r="T90" s="25">
        <v>157</v>
      </c>
      <c r="U90" s="24">
        <f t="shared" si="33"/>
        <v>14122</v>
      </c>
      <c r="V90" s="25">
        <v>3655</v>
      </c>
      <c r="W90" s="25">
        <v>2274</v>
      </c>
      <c r="X90" s="25">
        <v>4763</v>
      </c>
      <c r="Y90" s="25"/>
      <c r="Z90" s="25">
        <v>3150</v>
      </c>
      <c r="AA90" s="25"/>
      <c r="AB90" s="25"/>
      <c r="AC90" s="25">
        <v>280</v>
      </c>
    </row>
    <row r="91" ht="15.75" customHeight="1" spans="1:29">
      <c r="A91" s="23">
        <v>210882000</v>
      </c>
      <c r="B91" s="26" t="s">
        <v>1269</v>
      </c>
      <c r="C91" s="24">
        <f t="shared" si="31"/>
        <v>0</v>
      </c>
      <c r="D91" s="24">
        <f t="shared" si="32"/>
        <v>0</v>
      </c>
      <c r="E91" s="40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4">
        <f t="shared" si="33"/>
        <v>0</v>
      </c>
      <c r="V91" s="25"/>
      <c r="W91" s="25"/>
      <c r="X91" s="25"/>
      <c r="Y91" s="25"/>
      <c r="Z91" s="25"/>
      <c r="AA91" s="25"/>
      <c r="AB91" s="25"/>
      <c r="AC91" s="25"/>
    </row>
    <row r="92" ht="15.75" customHeight="1" spans="1:29">
      <c r="A92" s="23">
        <v>210811000</v>
      </c>
      <c r="B92" s="26" t="s">
        <v>1270</v>
      </c>
      <c r="C92" s="24">
        <f t="shared" si="31"/>
        <v>0</v>
      </c>
      <c r="D92" s="24">
        <f t="shared" si="32"/>
        <v>0</v>
      </c>
      <c r="E92" s="40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4">
        <f t="shared" si="33"/>
        <v>0</v>
      </c>
      <c r="V92" s="25"/>
      <c r="W92" s="25"/>
      <c r="X92" s="25"/>
      <c r="Y92" s="25"/>
      <c r="Z92" s="25"/>
      <c r="AA92" s="25"/>
      <c r="AB92" s="25"/>
      <c r="AC92" s="25"/>
    </row>
    <row r="93" ht="15.75" customHeight="1" spans="1:29">
      <c r="A93" s="23">
        <v>210804000</v>
      </c>
      <c r="B93" s="26" t="s">
        <v>1271</v>
      </c>
      <c r="C93" s="24">
        <f t="shared" si="31"/>
        <v>0</v>
      </c>
      <c r="D93" s="24">
        <f t="shared" si="32"/>
        <v>0</v>
      </c>
      <c r="E93" s="40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4">
        <f t="shared" si="33"/>
        <v>0</v>
      </c>
      <c r="V93" s="25"/>
      <c r="W93" s="25"/>
      <c r="X93" s="25"/>
      <c r="Y93" s="25"/>
      <c r="Z93" s="25"/>
      <c r="AA93" s="25"/>
      <c r="AB93" s="25"/>
      <c r="AC93" s="25"/>
    </row>
    <row r="94" ht="15.75" customHeight="1" spans="1:29">
      <c r="A94" s="23">
        <v>210802000</v>
      </c>
      <c r="B94" s="26" t="s">
        <v>1272</v>
      </c>
      <c r="C94" s="24">
        <f t="shared" si="31"/>
        <v>0</v>
      </c>
      <c r="D94" s="24">
        <f t="shared" si="32"/>
        <v>0</v>
      </c>
      <c r="E94" s="40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4">
        <f t="shared" si="33"/>
        <v>0</v>
      </c>
      <c r="V94" s="25"/>
      <c r="W94" s="25"/>
      <c r="X94" s="25"/>
      <c r="Y94" s="25"/>
      <c r="Z94" s="25"/>
      <c r="AA94" s="25"/>
      <c r="AB94" s="25"/>
      <c r="AC94" s="25"/>
    </row>
    <row r="95" ht="15.75" customHeight="1" spans="1:29">
      <c r="A95" s="23">
        <v>210803000</v>
      </c>
      <c r="B95" s="26" t="s">
        <v>1273</v>
      </c>
      <c r="C95" s="24">
        <f t="shared" si="31"/>
        <v>0</v>
      </c>
      <c r="D95" s="24">
        <f t="shared" si="32"/>
        <v>0</v>
      </c>
      <c r="E95" s="40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4">
        <f t="shared" si="33"/>
        <v>0</v>
      </c>
      <c r="V95" s="25"/>
      <c r="W95" s="25"/>
      <c r="X95" s="25"/>
      <c r="Y95" s="25"/>
      <c r="Z95" s="25"/>
      <c r="AA95" s="25"/>
      <c r="AB95" s="25"/>
      <c r="AC95" s="25"/>
    </row>
    <row r="96" ht="15.75" customHeight="1" spans="1:29">
      <c r="A96" s="23">
        <v>210924999</v>
      </c>
      <c r="B96" s="26" t="s">
        <v>1274</v>
      </c>
      <c r="C96" s="24">
        <f t="shared" si="31"/>
        <v>0</v>
      </c>
      <c r="D96" s="24">
        <f t="shared" si="32"/>
        <v>0</v>
      </c>
      <c r="E96" s="24">
        <f t="shared" ref="E96:T96" si="42">SUM(E97:E98)</f>
        <v>0</v>
      </c>
      <c r="F96" s="24">
        <f t="shared" si="42"/>
        <v>0</v>
      </c>
      <c r="G96" s="24">
        <f t="shared" si="42"/>
        <v>0</v>
      </c>
      <c r="H96" s="24">
        <f t="shared" si="42"/>
        <v>0</v>
      </c>
      <c r="I96" s="24">
        <f t="shared" si="42"/>
        <v>0</v>
      </c>
      <c r="J96" s="24">
        <f t="shared" si="42"/>
        <v>0</v>
      </c>
      <c r="K96" s="24">
        <f t="shared" si="42"/>
        <v>0</v>
      </c>
      <c r="L96" s="24">
        <f t="shared" si="42"/>
        <v>0</v>
      </c>
      <c r="M96" s="24">
        <f t="shared" si="42"/>
        <v>0</v>
      </c>
      <c r="N96" s="24">
        <f t="shared" si="42"/>
        <v>0</v>
      </c>
      <c r="O96" s="24">
        <f t="shared" si="42"/>
        <v>0</v>
      </c>
      <c r="P96" s="24">
        <f t="shared" si="42"/>
        <v>0</v>
      </c>
      <c r="Q96" s="24">
        <f t="shared" si="42"/>
        <v>0</v>
      </c>
      <c r="R96" s="24">
        <f t="shared" si="42"/>
        <v>0</v>
      </c>
      <c r="S96" s="24">
        <f t="shared" si="42"/>
        <v>0</v>
      </c>
      <c r="T96" s="24">
        <f t="shared" si="42"/>
        <v>0</v>
      </c>
      <c r="U96" s="24">
        <f t="shared" si="33"/>
        <v>0</v>
      </c>
      <c r="V96" s="24">
        <f t="shared" ref="V96:AC96" si="43">SUM(V97:V98)</f>
        <v>0</v>
      </c>
      <c r="W96" s="24">
        <f t="shared" si="43"/>
        <v>0</v>
      </c>
      <c r="X96" s="24">
        <f t="shared" si="43"/>
        <v>0</v>
      </c>
      <c r="Y96" s="24">
        <f t="shared" si="43"/>
        <v>0</v>
      </c>
      <c r="Z96" s="24">
        <f t="shared" si="43"/>
        <v>0</v>
      </c>
      <c r="AA96" s="24">
        <f t="shared" si="43"/>
        <v>0</v>
      </c>
      <c r="AB96" s="24">
        <f t="shared" si="43"/>
        <v>0</v>
      </c>
      <c r="AC96" s="24">
        <f t="shared" si="43"/>
        <v>0</v>
      </c>
    </row>
    <row r="97" ht="15.75" customHeight="1" spans="1:29">
      <c r="A97" s="23">
        <v>210900000</v>
      </c>
      <c r="B97" s="26" t="s">
        <v>1201</v>
      </c>
      <c r="C97" s="24">
        <f t="shared" si="31"/>
        <v>0</v>
      </c>
      <c r="D97" s="24">
        <f t="shared" si="32"/>
        <v>0</v>
      </c>
      <c r="E97" s="40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4">
        <f t="shared" si="33"/>
        <v>0</v>
      </c>
      <c r="V97" s="25"/>
      <c r="W97" s="25"/>
      <c r="X97" s="25"/>
      <c r="Y97" s="25"/>
      <c r="Z97" s="25"/>
      <c r="AA97" s="25"/>
      <c r="AB97" s="25"/>
      <c r="AC97" s="25"/>
    </row>
    <row r="98" ht="15.75" customHeight="1" spans="1:29">
      <c r="A98" s="23">
        <v>210998000</v>
      </c>
      <c r="B98" s="26" t="s">
        <v>1204</v>
      </c>
      <c r="C98" s="24">
        <f t="shared" si="31"/>
        <v>0</v>
      </c>
      <c r="D98" s="24">
        <f t="shared" si="32"/>
        <v>0</v>
      </c>
      <c r="E98" s="24">
        <f t="shared" ref="E98:T98" si="44">SUM(E99:E105)</f>
        <v>0</v>
      </c>
      <c r="F98" s="24">
        <f t="shared" si="44"/>
        <v>0</v>
      </c>
      <c r="G98" s="24">
        <f t="shared" si="44"/>
        <v>0</v>
      </c>
      <c r="H98" s="24">
        <f t="shared" si="44"/>
        <v>0</v>
      </c>
      <c r="I98" s="24">
        <f t="shared" si="44"/>
        <v>0</v>
      </c>
      <c r="J98" s="24">
        <f t="shared" si="44"/>
        <v>0</v>
      </c>
      <c r="K98" s="24">
        <f t="shared" si="44"/>
        <v>0</v>
      </c>
      <c r="L98" s="24">
        <f t="shared" si="44"/>
        <v>0</v>
      </c>
      <c r="M98" s="24">
        <f t="shared" si="44"/>
        <v>0</v>
      </c>
      <c r="N98" s="24">
        <f t="shared" si="44"/>
        <v>0</v>
      </c>
      <c r="O98" s="24">
        <f t="shared" si="44"/>
        <v>0</v>
      </c>
      <c r="P98" s="24">
        <f t="shared" si="44"/>
        <v>0</v>
      </c>
      <c r="Q98" s="24">
        <f t="shared" si="44"/>
        <v>0</v>
      </c>
      <c r="R98" s="24">
        <f t="shared" si="44"/>
        <v>0</v>
      </c>
      <c r="S98" s="24">
        <f t="shared" si="44"/>
        <v>0</v>
      </c>
      <c r="T98" s="24">
        <f t="shared" si="44"/>
        <v>0</v>
      </c>
      <c r="U98" s="24">
        <f t="shared" si="33"/>
        <v>0</v>
      </c>
      <c r="V98" s="24">
        <f t="shared" ref="V98:AC98" si="45">SUM(V99:V105)</f>
        <v>0</v>
      </c>
      <c r="W98" s="24">
        <f t="shared" si="45"/>
        <v>0</v>
      </c>
      <c r="X98" s="24">
        <f t="shared" si="45"/>
        <v>0</v>
      </c>
      <c r="Y98" s="24">
        <f t="shared" si="45"/>
        <v>0</v>
      </c>
      <c r="Z98" s="24">
        <f t="shared" si="45"/>
        <v>0</v>
      </c>
      <c r="AA98" s="24">
        <f t="shared" si="45"/>
        <v>0</v>
      </c>
      <c r="AB98" s="24">
        <f t="shared" si="45"/>
        <v>0</v>
      </c>
      <c r="AC98" s="24">
        <f t="shared" si="45"/>
        <v>0</v>
      </c>
    </row>
    <row r="99" ht="15.75" customHeight="1" spans="1:29">
      <c r="A99" s="23">
        <v>210921000</v>
      </c>
      <c r="B99" s="26" t="s">
        <v>1275</v>
      </c>
      <c r="C99" s="24">
        <f t="shared" si="31"/>
        <v>0</v>
      </c>
      <c r="D99" s="24">
        <f t="shared" si="32"/>
        <v>0</v>
      </c>
      <c r="E99" s="40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4">
        <f t="shared" si="33"/>
        <v>0</v>
      </c>
      <c r="V99" s="25"/>
      <c r="W99" s="25"/>
      <c r="X99" s="25"/>
      <c r="Y99" s="25"/>
      <c r="Z99" s="25"/>
      <c r="AA99" s="25"/>
      <c r="AB99" s="25"/>
      <c r="AC99" s="25"/>
    </row>
    <row r="100" ht="15.75" customHeight="1" spans="1:29">
      <c r="A100" s="23">
        <v>210922000</v>
      </c>
      <c r="B100" s="26" t="s">
        <v>1276</v>
      </c>
      <c r="C100" s="24">
        <f t="shared" si="31"/>
        <v>0</v>
      </c>
      <c r="D100" s="24">
        <f t="shared" si="32"/>
        <v>0</v>
      </c>
      <c r="E100" s="40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4">
        <f t="shared" si="33"/>
        <v>0</v>
      </c>
      <c r="V100" s="25"/>
      <c r="W100" s="25"/>
      <c r="X100" s="25"/>
      <c r="Y100" s="25"/>
      <c r="Z100" s="25"/>
      <c r="AA100" s="25"/>
      <c r="AB100" s="25"/>
      <c r="AC100" s="25"/>
    </row>
    <row r="101" ht="15.75" customHeight="1" spans="1:29">
      <c r="A101" s="23">
        <v>210902000</v>
      </c>
      <c r="B101" s="26" t="s">
        <v>1277</v>
      </c>
      <c r="C101" s="24">
        <f t="shared" si="31"/>
        <v>0</v>
      </c>
      <c r="D101" s="24">
        <f t="shared" si="32"/>
        <v>0</v>
      </c>
      <c r="E101" s="40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4">
        <f t="shared" si="33"/>
        <v>0</v>
      </c>
      <c r="V101" s="25"/>
      <c r="W101" s="25"/>
      <c r="X101" s="25"/>
      <c r="Y101" s="25"/>
      <c r="Z101" s="25"/>
      <c r="AA101" s="25"/>
      <c r="AB101" s="25"/>
      <c r="AC101" s="25"/>
    </row>
    <row r="102" ht="15.75" customHeight="1" spans="1:29">
      <c r="A102" s="23">
        <v>210911000</v>
      </c>
      <c r="B102" s="26" t="s">
        <v>1278</v>
      </c>
      <c r="C102" s="24">
        <f t="shared" si="31"/>
        <v>0</v>
      </c>
      <c r="D102" s="24">
        <f t="shared" si="32"/>
        <v>0</v>
      </c>
      <c r="E102" s="40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4">
        <f t="shared" si="33"/>
        <v>0</v>
      </c>
      <c r="V102" s="25"/>
      <c r="W102" s="25"/>
      <c r="X102" s="25"/>
      <c r="Y102" s="25"/>
      <c r="Z102" s="25"/>
      <c r="AA102" s="25"/>
      <c r="AB102" s="25"/>
      <c r="AC102" s="25"/>
    </row>
    <row r="103" ht="15.75" customHeight="1" spans="1:29">
      <c r="A103" s="23">
        <v>210904000</v>
      </c>
      <c r="B103" s="26" t="s">
        <v>1279</v>
      </c>
      <c r="C103" s="24">
        <f t="shared" si="31"/>
        <v>0</v>
      </c>
      <c r="D103" s="24">
        <f t="shared" si="32"/>
        <v>0</v>
      </c>
      <c r="E103" s="40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4">
        <f t="shared" si="33"/>
        <v>0</v>
      </c>
      <c r="V103" s="25"/>
      <c r="W103" s="25"/>
      <c r="X103" s="25"/>
      <c r="Y103" s="25"/>
      <c r="Z103" s="25"/>
      <c r="AA103" s="25"/>
      <c r="AB103" s="25"/>
      <c r="AC103" s="25"/>
    </row>
    <row r="104" ht="15.75" customHeight="1" spans="1:29">
      <c r="A104" s="23">
        <v>210903000</v>
      </c>
      <c r="B104" s="26" t="s">
        <v>1280</v>
      </c>
      <c r="C104" s="24">
        <f t="shared" si="31"/>
        <v>0</v>
      </c>
      <c r="D104" s="24">
        <f t="shared" si="32"/>
        <v>0</v>
      </c>
      <c r="E104" s="40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4">
        <f t="shared" si="33"/>
        <v>0</v>
      </c>
      <c r="V104" s="25"/>
      <c r="W104" s="25"/>
      <c r="X104" s="25"/>
      <c r="Y104" s="25"/>
      <c r="Z104" s="25"/>
      <c r="AA104" s="25"/>
      <c r="AB104" s="25"/>
      <c r="AC104" s="25"/>
    </row>
    <row r="105" ht="15.75" customHeight="1" spans="1:29">
      <c r="A105" s="23">
        <v>210905000</v>
      </c>
      <c r="B105" s="26" t="s">
        <v>1281</v>
      </c>
      <c r="C105" s="24">
        <f t="shared" si="31"/>
        <v>0</v>
      </c>
      <c r="D105" s="24">
        <f t="shared" si="32"/>
        <v>0</v>
      </c>
      <c r="E105" s="40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4">
        <f t="shared" si="33"/>
        <v>0</v>
      </c>
      <c r="V105" s="25"/>
      <c r="W105" s="25"/>
      <c r="X105" s="25"/>
      <c r="Y105" s="25"/>
      <c r="Z105" s="25"/>
      <c r="AA105" s="25"/>
      <c r="AB105" s="25"/>
      <c r="AC105" s="25"/>
    </row>
    <row r="106" ht="15.75" customHeight="1" spans="1:29">
      <c r="A106" s="23">
        <v>211099000</v>
      </c>
      <c r="B106" s="26" t="s">
        <v>1282</v>
      </c>
      <c r="C106" s="24">
        <f t="shared" si="31"/>
        <v>0</v>
      </c>
      <c r="D106" s="24">
        <f t="shared" si="32"/>
        <v>0</v>
      </c>
      <c r="E106" s="24">
        <f t="shared" ref="E106:T106" si="46">SUM(E107:E108)</f>
        <v>0</v>
      </c>
      <c r="F106" s="24">
        <f t="shared" si="46"/>
        <v>0</v>
      </c>
      <c r="G106" s="24">
        <f t="shared" si="46"/>
        <v>0</v>
      </c>
      <c r="H106" s="24">
        <f t="shared" si="46"/>
        <v>0</v>
      </c>
      <c r="I106" s="24">
        <f t="shared" si="46"/>
        <v>0</v>
      </c>
      <c r="J106" s="24">
        <f t="shared" si="46"/>
        <v>0</v>
      </c>
      <c r="K106" s="24">
        <f t="shared" si="46"/>
        <v>0</v>
      </c>
      <c r="L106" s="24">
        <f t="shared" si="46"/>
        <v>0</v>
      </c>
      <c r="M106" s="24">
        <f t="shared" si="46"/>
        <v>0</v>
      </c>
      <c r="N106" s="24">
        <f t="shared" si="46"/>
        <v>0</v>
      </c>
      <c r="O106" s="24">
        <f t="shared" si="46"/>
        <v>0</v>
      </c>
      <c r="P106" s="24">
        <f t="shared" si="46"/>
        <v>0</v>
      </c>
      <c r="Q106" s="24">
        <f t="shared" si="46"/>
        <v>0</v>
      </c>
      <c r="R106" s="24">
        <f t="shared" si="46"/>
        <v>0</v>
      </c>
      <c r="S106" s="24">
        <f t="shared" si="46"/>
        <v>0</v>
      </c>
      <c r="T106" s="24">
        <f t="shared" si="46"/>
        <v>0</v>
      </c>
      <c r="U106" s="24">
        <f t="shared" si="33"/>
        <v>0</v>
      </c>
      <c r="V106" s="24">
        <f t="shared" ref="V106:AC106" si="47">SUM(V107:V108)</f>
        <v>0</v>
      </c>
      <c r="W106" s="24">
        <f t="shared" si="47"/>
        <v>0</v>
      </c>
      <c r="X106" s="24">
        <f t="shared" si="47"/>
        <v>0</v>
      </c>
      <c r="Y106" s="24">
        <f t="shared" si="47"/>
        <v>0</v>
      </c>
      <c r="Z106" s="24">
        <f t="shared" si="47"/>
        <v>0</v>
      </c>
      <c r="AA106" s="24">
        <f t="shared" si="47"/>
        <v>0</v>
      </c>
      <c r="AB106" s="24">
        <f t="shared" si="47"/>
        <v>0</v>
      </c>
      <c r="AC106" s="24">
        <f t="shared" si="47"/>
        <v>0</v>
      </c>
    </row>
    <row r="107" ht="15.75" customHeight="1" spans="1:29">
      <c r="A107" s="23">
        <v>211000000</v>
      </c>
      <c r="B107" s="26" t="s">
        <v>1201</v>
      </c>
      <c r="C107" s="24">
        <f t="shared" si="31"/>
        <v>0</v>
      </c>
      <c r="D107" s="24">
        <f t="shared" si="32"/>
        <v>0</v>
      </c>
      <c r="E107" s="40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4">
        <f t="shared" si="33"/>
        <v>0</v>
      </c>
      <c r="V107" s="25"/>
      <c r="W107" s="25"/>
      <c r="X107" s="25"/>
      <c r="Y107" s="25"/>
      <c r="Z107" s="25"/>
      <c r="AA107" s="25"/>
      <c r="AB107" s="25"/>
      <c r="AC107" s="25"/>
    </row>
    <row r="108" ht="15.75" customHeight="1" spans="1:29">
      <c r="A108" s="23">
        <v>211098000</v>
      </c>
      <c r="B108" s="26" t="s">
        <v>1204</v>
      </c>
      <c r="C108" s="24">
        <f t="shared" si="31"/>
        <v>0</v>
      </c>
      <c r="D108" s="24">
        <f t="shared" si="32"/>
        <v>0</v>
      </c>
      <c r="E108" s="24">
        <f t="shared" ref="E108:T108" si="48">SUM(E109:E115)</f>
        <v>0</v>
      </c>
      <c r="F108" s="24">
        <f t="shared" si="48"/>
        <v>0</v>
      </c>
      <c r="G108" s="24">
        <f t="shared" si="48"/>
        <v>0</v>
      </c>
      <c r="H108" s="24">
        <f t="shared" si="48"/>
        <v>0</v>
      </c>
      <c r="I108" s="24">
        <f t="shared" si="48"/>
        <v>0</v>
      </c>
      <c r="J108" s="24">
        <f t="shared" si="48"/>
        <v>0</v>
      </c>
      <c r="K108" s="24">
        <f t="shared" si="48"/>
        <v>0</v>
      </c>
      <c r="L108" s="24">
        <f t="shared" si="48"/>
        <v>0</v>
      </c>
      <c r="M108" s="24">
        <f t="shared" si="48"/>
        <v>0</v>
      </c>
      <c r="N108" s="24">
        <f t="shared" si="48"/>
        <v>0</v>
      </c>
      <c r="O108" s="24">
        <f t="shared" si="48"/>
        <v>0</v>
      </c>
      <c r="P108" s="24">
        <f t="shared" si="48"/>
        <v>0</v>
      </c>
      <c r="Q108" s="24">
        <f t="shared" si="48"/>
        <v>0</v>
      </c>
      <c r="R108" s="24">
        <f t="shared" si="48"/>
        <v>0</v>
      </c>
      <c r="S108" s="24">
        <f t="shared" si="48"/>
        <v>0</v>
      </c>
      <c r="T108" s="24">
        <f t="shared" si="48"/>
        <v>0</v>
      </c>
      <c r="U108" s="24">
        <f t="shared" si="33"/>
        <v>0</v>
      </c>
      <c r="V108" s="24">
        <f t="shared" ref="V108:AC108" si="49">SUM(V109:V115)</f>
        <v>0</v>
      </c>
      <c r="W108" s="24">
        <f t="shared" si="49"/>
        <v>0</v>
      </c>
      <c r="X108" s="24">
        <f t="shared" si="49"/>
        <v>0</v>
      </c>
      <c r="Y108" s="24">
        <f t="shared" si="49"/>
        <v>0</v>
      </c>
      <c r="Z108" s="24">
        <f t="shared" si="49"/>
        <v>0</v>
      </c>
      <c r="AA108" s="24">
        <f t="shared" si="49"/>
        <v>0</v>
      </c>
      <c r="AB108" s="24">
        <f t="shared" si="49"/>
        <v>0</v>
      </c>
      <c r="AC108" s="24">
        <f t="shared" si="49"/>
        <v>0</v>
      </c>
    </row>
    <row r="109" ht="15.75" customHeight="1" spans="1:29">
      <c r="A109" s="23">
        <v>211021000</v>
      </c>
      <c r="B109" s="26" t="s">
        <v>1283</v>
      </c>
      <c r="C109" s="24">
        <f t="shared" si="31"/>
        <v>0</v>
      </c>
      <c r="D109" s="24">
        <f t="shared" si="32"/>
        <v>0</v>
      </c>
      <c r="E109" s="40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4">
        <f t="shared" si="33"/>
        <v>0</v>
      </c>
      <c r="V109" s="25"/>
      <c r="W109" s="25"/>
      <c r="X109" s="25"/>
      <c r="Y109" s="25"/>
      <c r="Z109" s="25"/>
      <c r="AA109" s="25"/>
      <c r="AB109" s="25"/>
      <c r="AC109" s="25"/>
    </row>
    <row r="110" ht="15.75" customHeight="1" spans="1:29">
      <c r="A110" s="23">
        <v>211081000</v>
      </c>
      <c r="B110" s="26" t="s">
        <v>1284</v>
      </c>
      <c r="C110" s="24">
        <f t="shared" si="31"/>
        <v>0</v>
      </c>
      <c r="D110" s="24">
        <f t="shared" si="32"/>
        <v>0</v>
      </c>
      <c r="E110" s="40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4">
        <f t="shared" si="33"/>
        <v>0</v>
      </c>
      <c r="V110" s="25"/>
      <c r="W110" s="25"/>
      <c r="X110" s="25"/>
      <c r="Y110" s="25"/>
      <c r="Z110" s="25"/>
      <c r="AA110" s="25"/>
      <c r="AB110" s="25"/>
      <c r="AC110" s="25"/>
    </row>
    <row r="111" ht="15.75" customHeight="1" spans="1:29">
      <c r="A111" s="23">
        <v>211011000</v>
      </c>
      <c r="B111" s="26" t="s">
        <v>1285</v>
      </c>
      <c r="C111" s="24">
        <f t="shared" si="31"/>
        <v>0</v>
      </c>
      <c r="D111" s="24">
        <f t="shared" si="32"/>
        <v>0</v>
      </c>
      <c r="E111" s="40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4">
        <f t="shared" si="33"/>
        <v>0</v>
      </c>
      <c r="V111" s="25"/>
      <c r="W111" s="25"/>
      <c r="X111" s="25"/>
      <c r="Y111" s="25"/>
      <c r="Z111" s="25"/>
      <c r="AA111" s="25"/>
      <c r="AB111" s="25"/>
      <c r="AC111" s="25"/>
    </row>
    <row r="112" ht="15.75" customHeight="1" spans="1:29">
      <c r="A112" s="23">
        <v>211005000</v>
      </c>
      <c r="B112" s="26" t="s">
        <v>1286</v>
      </c>
      <c r="C112" s="24">
        <f t="shared" si="31"/>
        <v>0</v>
      </c>
      <c r="D112" s="24">
        <f t="shared" si="32"/>
        <v>0</v>
      </c>
      <c r="E112" s="40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4">
        <f t="shared" si="33"/>
        <v>0</v>
      </c>
      <c r="V112" s="25"/>
      <c r="W112" s="25"/>
      <c r="X112" s="25"/>
      <c r="Y112" s="25"/>
      <c r="Z112" s="25"/>
      <c r="AA112" s="25"/>
      <c r="AB112" s="25"/>
      <c r="AC112" s="25"/>
    </row>
    <row r="113" ht="15.75" customHeight="1" spans="1:29">
      <c r="A113" s="23">
        <v>211002000</v>
      </c>
      <c r="B113" s="26" t="s">
        <v>1287</v>
      </c>
      <c r="C113" s="24">
        <f t="shared" si="31"/>
        <v>0</v>
      </c>
      <c r="D113" s="24">
        <f t="shared" si="32"/>
        <v>0</v>
      </c>
      <c r="E113" s="40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4">
        <f t="shared" si="33"/>
        <v>0</v>
      </c>
      <c r="V113" s="25"/>
      <c r="W113" s="25"/>
      <c r="X113" s="25"/>
      <c r="Y113" s="25"/>
      <c r="Z113" s="25"/>
      <c r="AA113" s="25"/>
      <c r="AB113" s="25"/>
      <c r="AC113" s="25"/>
    </row>
    <row r="114" ht="15.75" customHeight="1" spans="1:29">
      <c r="A114" s="23">
        <v>211003000</v>
      </c>
      <c r="B114" s="26" t="s">
        <v>1288</v>
      </c>
      <c r="C114" s="24">
        <f t="shared" si="31"/>
        <v>0</v>
      </c>
      <c r="D114" s="24">
        <f t="shared" si="32"/>
        <v>0</v>
      </c>
      <c r="E114" s="40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4">
        <f t="shared" si="33"/>
        <v>0</v>
      </c>
      <c r="V114" s="25"/>
      <c r="W114" s="25"/>
      <c r="X114" s="25"/>
      <c r="Y114" s="25"/>
      <c r="Z114" s="25"/>
      <c r="AA114" s="25"/>
      <c r="AB114" s="25"/>
      <c r="AC114" s="25"/>
    </row>
    <row r="115" ht="15.75" customHeight="1" spans="1:29">
      <c r="A115" s="23">
        <v>211004000</v>
      </c>
      <c r="B115" s="26" t="s">
        <v>1289</v>
      </c>
      <c r="C115" s="24">
        <f t="shared" si="31"/>
        <v>0</v>
      </c>
      <c r="D115" s="24">
        <f t="shared" si="32"/>
        <v>0</v>
      </c>
      <c r="E115" s="40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4">
        <f t="shared" si="33"/>
        <v>0</v>
      </c>
      <c r="V115" s="25"/>
      <c r="W115" s="25"/>
      <c r="X115" s="25"/>
      <c r="Y115" s="25"/>
      <c r="Z115" s="25"/>
      <c r="AA115" s="25"/>
      <c r="AB115" s="25"/>
      <c r="AC115" s="25"/>
    </row>
    <row r="116" ht="15.75" customHeight="1" spans="1:29">
      <c r="A116" s="23">
        <v>211299000</v>
      </c>
      <c r="B116" s="26" t="s">
        <v>1290</v>
      </c>
      <c r="C116" s="24">
        <f t="shared" si="31"/>
        <v>0</v>
      </c>
      <c r="D116" s="24">
        <f t="shared" si="32"/>
        <v>0</v>
      </c>
      <c r="E116" s="24">
        <f t="shared" ref="E116:T116" si="50">SUM(E117:E118)</f>
        <v>0</v>
      </c>
      <c r="F116" s="24">
        <f t="shared" si="50"/>
        <v>0</v>
      </c>
      <c r="G116" s="24">
        <f t="shared" si="50"/>
        <v>0</v>
      </c>
      <c r="H116" s="24">
        <f t="shared" si="50"/>
        <v>0</v>
      </c>
      <c r="I116" s="24">
        <f t="shared" si="50"/>
        <v>0</v>
      </c>
      <c r="J116" s="24">
        <f t="shared" si="50"/>
        <v>0</v>
      </c>
      <c r="K116" s="24">
        <f t="shared" si="50"/>
        <v>0</v>
      </c>
      <c r="L116" s="24">
        <f t="shared" si="50"/>
        <v>0</v>
      </c>
      <c r="M116" s="24">
        <f t="shared" si="50"/>
        <v>0</v>
      </c>
      <c r="N116" s="24">
        <f t="shared" si="50"/>
        <v>0</v>
      </c>
      <c r="O116" s="24">
        <f t="shared" si="50"/>
        <v>0</v>
      </c>
      <c r="P116" s="24">
        <f t="shared" si="50"/>
        <v>0</v>
      </c>
      <c r="Q116" s="24">
        <f t="shared" si="50"/>
        <v>0</v>
      </c>
      <c r="R116" s="24">
        <f t="shared" si="50"/>
        <v>0</v>
      </c>
      <c r="S116" s="24">
        <f t="shared" si="50"/>
        <v>0</v>
      </c>
      <c r="T116" s="24">
        <f t="shared" si="50"/>
        <v>0</v>
      </c>
      <c r="U116" s="24">
        <f t="shared" si="33"/>
        <v>0</v>
      </c>
      <c r="V116" s="24">
        <f t="shared" ref="V116:AC116" si="51">SUM(V117:V118)</f>
        <v>0</v>
      </c>
      <c r="W116" s="24">
        <f t="shared" si="51"/>
        <v>0</v>
      </c>
      <c r="X116" s="24">
        <f t="shared" si="51"/>
        <v>0</v>
      </c>
      <c r="Y116" s="24">
        <f t="shared" si="51"/>
        <v>0</v>
      </c>
      <c r="Z116" s="24">
        <f t="shared" si="51"/>
        <v>0</v>
      </c>
      <c r="AA116" s="24">
        <f t="shared" si="51"/>
        <v>0</v>
      </c>
      <c r="AB116" s="24">
        <f t="shared" si="51"/>
        <v>0</v>
      </c>
      <c r="AC116" s="24">
        <f t="shared" si="51"/>
        <v>0</v>
      </c>
    </row>
    <row r="117" ht="15.75" customHeight="1" spans="1:29">
      <c r="A117" s="23">
        <v>211200000</v>
      </c>
      <c r="B117" s="26" t="s">
        <v>1201</v>
      </c>
      <c r="C117" s="24">
        <f t="shared" si="31"/>
        <v>0</v>
      </c>
      <c r="D117" s="24">
        <f t="shared" si="32"/>
        <v>0</v>
      </c>
      <c r="E117" s="40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4">
        <f t="shared" si="33"/>
        <v>0</v>
      </c>
      <c r="V117" s="25"/>
      <c r="W117" s="25"/>
      <c r="X117" s="25"/>
      <c r="Y117" s="25"/>
      <c r="Z117" s="25"/>
      <c r="AA117" s="25"/>
      <c r="AB117" s="25"/>
      <c r="AC117" s="25"/>
    </row>
    <row r="118" ht="15.75" customHeight="1" spans="1:29">
      <c r="A118" s="23">
        <v>211298000</v>
      </c>
      <c r="B118" s="26" t="s">
        <v>1204</v>
      </c>
      <c r="C118" s="24">
        <f t="shared" si="31"/>
        <v>0</v>
      </c>
      <c r="D118" s="24">
        <f t="shared" si="32"/>
        <v>0</v>
      </c>
      <c r="E118" s="24">
        <f t="shared" ref="E118:T118" si="52">SUM(E119:E125)</f>
        <v>0</v>
      </c>
      <c r="F118" s="24">
        <f t="shared" si="52"/>
        <v>0</v>
      </c>
      <c r="G118" s="24">
        <f t="shared" si="52"/>
        <v>0</v>
      </c>
      <c r="H118" s="24">
        <f t="shared" si="52"/>
        <v>0</v>
      </c>
      <c r="I118" s="24">
        <f t="shared" si="52"/>
        <v>0</v>
      </c>
      <c r="J118" s="24">
        <f t="shared" si="52"/>
        <v>0</v>
      </c>
      <c r="K118" s="24">
        <f t="shared" si="52"/>
        <v>0</v>
      </c>
      <c r="L118" s="24">
        <f t="shared" si="52"/>
        <v>0</v>
      </c>
      <c r="M118" s="24">
        <f t="shared" si="52"/>
        <v>0</v>
      </c>
      <c r="N118" s="24">
        <f t="shared" si="52"/>
        <v>0</v>
      </c>
      <c r="O118" s="24">
        <f t="shared" si="52"/>
        <v>0</v>
      </c>
      <c r="P118" s="24">
        <f t="shared" si="52"/>
        <v>0</v>
      </c>
      <c r="Q118" s="24">
        <f t="shared" si="52"/>
        <v>0</v>
      </c>
      <c r="R118" s="24">
        <f t="shared" si="52"/>
        <v>0</v>
      </c>
      <c r="S118" s="24">
        <f t="shared" si="52"/>
        <v>0</v>
      </c>
      <c r="T118" s="24">
        <f t="shared" si="52"/>
        <v>0</v>
      </c>
      <c r="U118" s="24">
        <f t="shared" si="33"/>
        <v>0</v>
      </c>
      <c r="V118" s="24">
        <f t="shared" ref="V118:AC118" si="53">SUM(V119:V125)</f>
        <v>0</v>
      </c>
      <c r="W118" s="24">
        <f t="shared" si="53"/>
        <v>0</v>
      </c>
      <c r="X118" s="24">
        <f t="shared" si="53"/>
        <v>0</v>
      </c>
      <c r="Y118" s="24">
        <f t="shared" si="53"/>
        <v>0</v>
      </c>
      <c r="Z118" s="24">
        <f t="shared" si="53"/>
        <v>0</v>
      </c>
      <c r="AA118" s="24">
        <f t="shared" si="53"/>
        <v>0</v>
      </c>
      <c r="AB118" s="24">
        <f t="shared" si="53"/>
        <v>0</v>
      </c>
      <c r="AC118" s="24">
        <f t="shared" si="53"/>
        <v>0</v>
      </c>
    </row>
    <row r="119" ht="15.75" customHeight="1" spans="1:29">
      <c r="A119" s="23">
        <v>211221000</v>
      </c>
      <c r="B119" s="26" t="s">
        <v>1291</v>
      </c>
      <c r="C119" s="24">
        <f t="shared" si="31"/>
        <v>0</v>
      </c>
      <c r="D119" s="24">
        <f t="shared" si="32"/>
        <v>0</v>
      </c>
      <c r="E119" s="40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4">
        <f t="shared" si="33"/>
        <v>0</v>
      </c>
      <c r="V119" s="25"/>
      <c r="W119" s="25"/>
      <c r="X119" s="25"/>
      <c r="Y119" s="25"/>
      <c r="Z119" s="25"/>
      <c r="AA119" s="25"/>
      <c r="AB119" s="25"/>
      <c r="AC119" s="25"/>
    </row>
    <row r="120" ht="15.75" customHeight="1" spans="1:29">
      <c r="A120" s="23">
        <v>211282000</v>
      </c>
      <c r="B120" s="26" t="s">
        <v>1292</v>
      </c>
      <c r="C120" s="24">
        <f t="shared" si="31"/>
        <v>0</v>
      </c>
      <c r="D120" s="24">
        <f t="shared" si="32"/>
        <v>0</v>
      </c>
      <c r="E120" s="40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4">
        <f t="shared" si="33"/>
        <v>0</v>
      </c>
      <c r="V120" s="25"/>
      <c r="W120" s="25"/>
      <c r="X120" s="25"/>
      <c r="Y120" s="25"/>
      <c r="Z120" s="25"/>
      <c r="AA120" s="25"/>
      <c r="AB120" s="25"/>
      <c r="AC120" s="25"/>
    </row>
    <row r="121" ht="15.75" customHeight="1" spans="1:29">
      <c r="A121" s="23">
        <v>211224000</v>
      </c>
      <c r="B121" s="26" t="s">
        <v>1293</v>
      </c>
      <c r="C121" s="24">
        <f t="shared" si="31"/>
        <v>0</v>
      </c>
      <c r="D121" s="24">
        <f t="shared" si="32"/>
        <v>0</v>
      </c>
      <c r="E121" s="40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4">
        <f t="shared" si="33"/>
        <v>0</v>
      </c>
      <c r="V121" s="25"/>
      <c r="W121" s="25"/>
      <c r="X121" s="25"/>
      <c r="Y121" s="25"/>
      <c r="Z121" s="25"/>
      <c r="AA121" s="25"/>
      <c r="AB121" s="25"/>
      <c r="AC121" s="25"/>
    </row>
    <row r="122" ht="15.75" customHeight="1" spans="1:29">
      <c r="A122" s="23">
        <v>211223000</v>
      </c>
      <c r="B122" s="26" t="s">
        <v>1294</v>
      </c>
      <c r="C122" s="24">
        <f t="shared" si="31"/>
        <v>0</v>
      </c>
      <c r="D122" s="24">
        <f t="shared" si="32"/>
        <v>0</v>
      </c>
      <c r="E122" s="40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4">
        <f t="shared" si="33"/>
        <v>0</v>
      </c>
      <c r="V122" s="25"/>
      <c r="W122" s="25"/>
      <c r="X122" s="25"/>
      <c r="Y122" s="25"/>
      <c r="Z122" s="25"/>
      <c r="AA122" s="25"/>
      <c r="AB122" s="25"/>
      <c r="AC122" s="25"/>
    </row>
    <row r="123" ht="15.75" customHeight="1" spans="1:29">
      <c r="A123" s="23">
        <v>211281000</v>
      </c>
      <c r="B123" s="26" t="s">
        <v>1295</v>
      </c>
      <c r="C123" s="24">
        <f t="shared" si="31"/>
        <v>0</v>
      </c>
      <c r="D123" s="24">
        <f t="shared" si="32"/>
        <v>0</v>
      </c>
      <c r="E123" s="40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4">
        <f t="shared" si="33"/>
        <v>0</v>
      </c>
      <c r="V123" s="25"/>
      <c r="W123" s="25"/>
      <c r="X123" s="25"/>
      <c r="Y123" s="25"/>
      <c r="Z123" s="25"/>
      <c r="AA123" s="25"/>
      <c r="AB123" s="25"/>
      <c r="AC123" s="25"/>
    </row>
    <row r="124" ht="15.75" customHeight="1" spans="1:29">
      <c r="A124" s="23">
        <v>211202000</v>
      </c>
      <c r="B124" s="26" t="s">
        <v>1296</v>
      </c>
      <c r="C124" s="24">
        <f t="shared" si="31"/>
        <v>0</v>
      </c>
      <c r="D124" s="24">
        <f t="shared" si="32"/>
        <v>0</v>
      </c>
      <c r="E124" s="40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4">
        <f t="shared" si="33"/>
        <v>0</v>
      </c>
      <c r="V124" s="25"/>
      <c r="W124" s="25"/>
      <c r="X124" s="25"/>
      <c r="Y124" s="25"/>
      <c r="Z124" s="25"/>
      <c r="AA124" s="25"/>
      <c r="AB124" s="25"/>
      <c r="AC124" s="25"/>
    </row>
    <row r="125" ht="15.75" customHeight="1" spans="1:29">
      <c r="A125" s="23">
        <v>211204000</v>
      </c>
      <c r="B125" s="26" t="s">
        <v>1297</v>
      </c>
      <c r="C125" s="24">
        <f t="shared" si="31"/>
        <v>0</v>
      </c>
      <c r="D125" s="24">
        <f t="shared" si="32"/>
        <v>0</v>
      </c>
      <c r="E125" s="40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4">
        <f t="shared" si="33"/>
        <v>0</v>
      </c>
      <c r="V125" s="25"/>
      <c r="W125" s="25"/>
      <c r="X125" s="25"/>
      <c r="Y125" s="25"/>
      <c r="Z125" s="25"/>
      <c r="AA125" s="25"/>
      <c r="AB125" s="25"/>
      <c r="AC125" s="25"/>
    </row>
    <row r="126" ht="15.75" customHeight="1" spans="1:29">
      <c r="A126" s="23">
        <v>211399000</v>
      </c>
      <c r="B126" s="26" t="s">
        <v>1298</v>
      </c>
      <c r="C126" s="24">
        <f t="shared" si="31"/>
        <v>0</v>
      </c>
      <c r="D126" s="24">
        <f t="shared" si="32"/>
        <v>0</v>
      </c>
      <c r="E126" s="24">
        <f t="shared" ref="E126:T126" si="54">SUM(E127:E128)</f>
        <v>0</v>
      </c>
      <c r="F126" s="24">
        <f t="shared" si="54"/>
        <v>0</v>
      </c>
      <c r="G126" s="24">
        <f t="shared" si="54"/>
        <v>0</v>
      </c>
      <c r="H126" s="24">
        <f t="shared" si="54"/>
        <v>0</v>
      </c>
      <c r="I126" s="24">
        <f t="shared" si="54"/>
        <v>0</v>
      </c>
      <c r="J126" s="24">
        <f t="shared" si="54"/>
        <v>0</v>
      </c>
      <c r="K126" s="24">
        <f t="shared" si="54"/>
        <v>0</v>
      </c>
      <c r="L126" s="24">
        <f t="shared" si="54"/>
        <v>0</v>
      </c>
      <c r="M126" s="24">
        <f t="shared" si="54"/>
        <v>0</v>
      </c>
      <c r="N126" s="24">
        <f t="shared" si="54"/>
        <v>0</v>
      </c>
      <c r="O126" s="24">
        <f t="shared" si="54"/>
        <v>0</v>
      </c>
      <c r="P126" s="24">
        <f t="shared" si="54"/>
        <v>0</v>
      </c>
      <c r="Q126" s="24">
        <f t="shared" si="54"/>
        <v>0</v>
      </c>
      <c r="R126" s="24">
        <f t="shared" si="54"/>
        <v>0</v>
      </c>
      <c r="S126" s="24">
        <f t="shared" si="54"/>
        <v>0</v>
      </c>
      <c r="T126" s="24">
        <f t="shared" si="54"/>
        <v>0</v>
      </c>
      <c r="U126" s="24">
        <f t="shared" si="33"/>
        <v>0</v>
      </c>
      <c r="V126" s="24">
        <f t="shared" ref="V126:AC126" si="55">SUM(V127:V128)</f>
        <v>0</v>
      </c>
      <c r="W126" s="24">
        <f t="shared" si="55"/>
        <v>0</v>
      </c>
      <c r="X126" s="24">
        <f t="shared" si="55"/>
        <v>0</v>
      </c>
      <c r="Y126" s="24">
        <f t="shared" si="55"/>
        <v>0</v>
      </c>
      <c r="Z126" s="24">
        <f t="shared" si="55"/>
        <v>0</v>
      </c>
      <c r="AA126" s="24">
        <f t="shared" si="55"/>
        <v>0</v>
      </c>
      <c r="AB126" s="24">
        <f t="shared" si="55"/>
        <v>0</v>
      </c>
      <c r="AC126" s="24">
        <f t="shared" si="55"/>
        <v>0</v>
      </c>
    </row>
    <row r="127" ht="15.75" customHeight="1" spans="1:29">
      <c r="A127" s="23">
        <v>211300000</v>
      </c>
      <c r="B127" s="26" t="s">
        <v>1201</v>
      </c>
      <c r="C127" s="24">
        <f t="shared" si="31"/>
        <v>0</v>
      </c>
      <c r="D127" s="24">
        <f t="shared" si="32"/>
        <v>0</v>
      </c>
      <c r="E127" s="40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4">
        <f t="shared" si="33"/>
        <v>0</v>
      </c>
      <c r="V127" s="25"/>
      <c r="W127" s="25"/>
      <c r="X127" s="25"/>
      <c r="Y127" s="25"/>
      <c r="Z127" s="25"/>
      <c r="AA127" s="25"/>
      <c r="AB127" s="25"/>
      <c r="AC127" s="25"/>
    </row>
    <row r="128" ht="15.75" customHeight="1" spans="1:29">
      <c r="A128" s="23">
        <v>211398000</v>
      </c>
      <c r="B128" s="26" t="s">
        <v>1204</v>
      </c>
      <c r="C128" s="24">
        <f t="shared" si="31"/>
        <v>0</v>
      </c>
      <c r="D128" s="24">
        <f t="shared" si="32"/>
        <v>0</v>
      </c>
      <c r="E128" s="24">
        <f t="shared" ref="E128:T128" si="56">SUM(E129:E135)</f>
        <v>0</v>
      </c>
      <c r="F128" s="24">
        <f t="shared" si="56"/>
        <v>0</v>
      </c>
      <c r="G128" s="24">
        <f t="shared" si="56"/>
        <v>0</v>
      </c>
      <c r="H128" s="24">
        <f t="shared" si="56"/>
        <v>0</v>
      </c>
      <c r="I128" s="24">
        <f t="shared" si="56"/>
        <v>0</v>
      </c>
      <c r="J128" s="24">
        <f t="shared" si="56"/>
        <v>0</v>
      </c>
      <c r="K128" s="24">
        <f t="shared" si="56"/>
        <v>0</v>
      </c>
      <c r="L128" s="24">
        <f t="shared" si="56"/>
        <v>0</v>
      </c>
      <c r="M128" s="24">
        <f t="shared" si="56"/>
        <v>0</v>
      </c>
      <c r="N128" s="24">
        <f t="shared" si="56"/>
        <v>0</v>
      </c>
      <c r="O128" s="24">
        <f t="shared" si="56"/>
        <v>0</v>
      </c>
      <c r="P128" s="24">
        <f t="shared" si="56"/>
        <v>0</v>
      </c>
      <c r="Q128" s="24">
        <f t="shared" si="56"/>
        <v>0</v>
      </c>
      <c r="R128" s="24">
        <f t="shared" si="56"/>
        <v>0</v>
      </c>
      <c r="S128" s="24">
        <f t="shared" si="56"/>
        <v>0</v>
      </c>
      <c r="T128" s="24">
        <f t="shared" si="56"/>
        <v>0</v>
      </c>
      <c r="U128" s="24">
        <f t="shared" si="33"/>
        <v>0</v>
      </c>
      <c r="V128" s="24">
        <f t="shared" ref="V128:AC128" si="57">SUM(V129:V135)</f>
        <v>0</v>
      </c>
      <c r="W128" s="24">
        <f t="shared" si="57"/>
        <v>0</v>
      </c>
      <c r="X128" s="24">
        <f t="shared" si="57"/>
        <v>0</v>
      </c>
      <c r="Y128" s="24">
        <f t="shared" si="57"/>
        <v>0</v>
      </c>
      <c r="Z128" s="24">
        <f t="shared" si="57"/>
        <v>0</v>
      </c>
      <c r="AA128" s="24">
        <f t="shared" si="57"/>
        <v>0</v>
      </c>
      <c r="AB128" s="24">
        <f t="shared" si="57"/>
        <v>0</v>
      </c>
      <c r="AC128" s="24">
        <f t="shared" si="57"/>
        <v>0</v>
      </c>
    </row>
    <row r="129" ht="15.75" customHeight="1" spans="1:29">
      <c r="A129" s="23">
        <v>211381000</v>
      </c>
      <c r="B129" s="26" t="s">
        <v>1299</v>
      </c>
      <c r="C129" s="24">
        <f t="shared" si="31"/>
        <v>0</v>
      </c>
      <c r="D129" s="24">
        <f t="shared" si="32"/>
        <v>0</v>
      </c>
      <c r="E129" s="40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4">
        <f t="shared" si="33"/>
        <v>0</v>
      </c>
      <c r="V129" s="25"/>
      <c r="W129" s="25"/>
      <c r="X129" s="25"/>
      <c r="Y129" s="25"/>
      <c r="Z129" s="25"/>
      <c r="AA129" s="25"/>
      <c r="AB129" s="25"/>
      <c r="AC129" s="25"/>
    </row>
    <row r="130" ht="15.75" customHeight="1" spans="1:29">
      <c r="A130" s="23">
        <v>211321000</v>
      </c>
      <c r="B130" s="26" t="s">
        <v>1300</v>
      </c>
      <c r="C130" s="24">
        <f t="shared" si="31"/>
        <v>0</v>
      </c>
      <c r="D130" s="24">
        <f t="shared" si="32"/>
        <v>0</v>
      </c>
      <c r="E130" s="40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4">
        <f t="shared" si="33"/>
        <v>0</v>
      </c>
      <c r="V130" s="25"/>
      <c r="W130" s="25"/>
      <c r="X130" s="25"/>
      <c r="Y130" s="25"/>
      <c r="Z130" s="25"/>
      <c r="AA130" s="25"/>
      <c r="AB130" s="25"/>
      <c r="AC130" s="25"/>
    </row>
    <row r="131" ht="15.75" customHeight="1" spans="1:29">
      <c r="A131" s="23">
        <v>211382000</v>
      </c>
      <c r="B131" s="26" t="s">
        <v>1301</v>
      </c>
      <c r="C131" s="24">
        <f t="shared" si="31"/>
        <v>0</v>
      </c>
      <c r="D131" s="24">
        <f t="shared" si="32"/>
        <v>0</v>
      </c>
      <c r="E131" s="40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4">
        <f t="shared" si="33"/>
        <v>0</v>
      </c>
      <c r="V131" s="25"/>
      <c r="W131" s="25"/>
      <c r="X131" s="25"/>
      <c r="Y131" s="25"/>
      <c r="Z131" s="25"/>
      <c r="AA131" s="25"/>
      <c r="AB131" s="25"/>
      <c r="AC131" s="25"/>
    </row>
    <row r="132" ht="15.75" customHeight="1" spans="1:29">
      <c r="A132" s="23">
        <v>211322000</v>
      </c>
      <c r="B132" s="26" t="s">
        <v>1302</v>
      </c>
      <c r="C132" s="24">
        <f t="shared" si="31"/>
        <v>0</v>
      </c>
      <c r="D132" s="24">
        <f t="shared" si="32"/>
        <v>0</v>
      </c>
      <c r="E132" s="40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4">
        <f t="shared" si="33"/>
        <v>0</v>
      </c>
      <c r="V132" s="25"/>
      <c r="W132" s="25"/>
      <c r="X132" s="25"/>
      <c r="Y132" s="25"/>
      <c r="Z132" s="25"/>
      <c r="AA132" s="25"/>
      <c r="AB132" s="25"/>
      <c r="AC132" s="25"/>
    </row>
    <row r="133" ht="15.75" customHeight="1" spans="1:29">
      <c r="A133" s="23">
        <v>211324000</v>
      </c>
      <c r="B133" s="26" t="s">
        <v>1303</v>
      </c>
      <c r="C133" s="24">
        <f t="shared" si="31"/>
        <v>0</v>
      </c>
      <c r="D133" s="24">
        <f t="shared" si="32"/>
        <v>0</v>
      </c>
      <c r="E133" s="40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4">
        <f t="shared" si="33"/>
        <v>0</v>
      </c>
      <c r="V133" s="25"/>
      <c r="W133" s="25"/>
      <c r="X133" s="25"/>
      <c r="Y133" s="25"/>
      <c r="Z133" s="25"/>
      <c r="AA133" s="25"/>
      <c r="AB133" s="25"/>
      <c r="AC133" s="25"/>
    </row>
    <row r="134" ht="15.75" customHeight="1" spans="1:29">
      <c r="A134" s="23">
        <v>211302000</v>
      </c>
      <c r="B134" s="26" t="s">
        <v>1304</v>
      </c>
      <c r="C134" s="24">
        <f t="shared" si="31"/>
        <v>0</v>
      </c>
      <c r="D134" s="24">
        <f t="shared" si="32"/>
        <v>0</v>
      </c>
      <c r="E134" s="40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4">
        <f t="shared" si="33"/>
        <v>0</v>
      </c>
      <c r="V134" s="25"/>
      <c r="W134" s="25"/>
      <c r="X134" s="25"/>
      <c r="Y134" s="25"/>
      <c r="Z134" s="25"/>
      <c r="AA134" s="25"/>
      <c r="AB134" s="25"/>
      <c r="AC134" s="25"/>
    </row>
    <row r="135" ht="15.75" customHeight="1" spans="1:29">
      <c r="A135" s="23">
        <v>211303000</v>
      </c>
      <c r="B135" s="26" t="s">
        <v>1305</v>
      </c>
      <c r="C135" s="24">
        <f t="shared" ref="C135:C152" si="58">SUM(D135,U135)</f>
        <v>0</v>
      </c>
      <c r="D135" s="24">
        <f t="shared" ref="D135:D152" si="59">SUM(E135:T135)</f>
        <v>0</v>
      </c>
      <c r="E135" s="40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4">
        <f t="shared" ref="U135:U152" si="60">SUM(V135:AC135)</f>
        <v>0</v>
      </c>
      <c r="V135" s="25"/>
      <c r="W135" s="25"/>
      <c r="X135" s="25"/>
      <c r="Y135" s="25"/>
      <c r="Z135" s="25"/>
      <c r="AA135" s="25"/>
      <c r="AB135" s="25"/>
      <c r="AC135" s="25"/>
    </row>
    <row r="136" ht="15.75" customHeight="1" spans="1:29">
      <c r="A136" s="23">
        <v>211199000</v>
      </c>
      <c r="B136" s="26" t="s">
        <v>1306</v>
      </c>
      <c r="C136" s="24">
        <f t="shared" si="58"/>
        <v>0</v>
      </c>
      <c r="D136" s="24">
        <f t="shared" si="59"/>
        <v>0</v>
      </c>
      <c r="E136" s="24">
        <f t="shared" ref="E136:T136" si="61">SUM(E137:E138)</f>
        <v>0</v>
      </c>
      <c r="F136" s="24">
        <f t="shared" si="61"/>
        <v>0</v>
      </c>
      <c r="G136" s="24">
        <f t="shared" si="61"/>
        <v>0</v>
      </c>
      <c r="H136" s="24">
        <f t="shared" si="61"/>
        <v>0</v>
      </c>
      <c r="I136" s="24">
        <f t="shared" si="61"/>
        <v>0</v>
      </c>
      <c r="J136" s="24">
        <f t="shared" si="61"/>
        <v>0</v>
      </c>
      <c r="K136" s="24">
        <f t="shared" si="61"/>
        <v>0</v>
      </c>
      <c r="L136" s="24">
        <f t="shared" si="61"/>
        <v>0</v>
      </c>
      <c r="M136" s="24">
        <f t="shared" si="61"/>
        <v>0</v>
      </c>
      <c r="N136" s="24">
        <f t="shared" si="61"/>
        <v>0</v>
      </c>
      <c r="O136" s="24">
        <f t="shared" si="61"/>
        <v>0</v>
      </c>
      <c r="P136" s="24">
        <f t="shared" si="61"/>
        <v>0</v>
      </c>
      <c r="Q136" s="24">
        <f t="shared" si="61"/>
        <v>0</v>
      </c>
      <c r="R136" s="24">
        <f t="shared" si="61"/>
        <v>0</v>
      </c>
      <c r="S136" s="24">
        <f t="shared" si="61"/>
        <v>0</v>
      </c>
      <c r="T136" s="24">
        <f t="shared" si="61"/>
        <v>0</v>
      </c>
      <c r="U136" s="24">
        <f t="shared" si="60"/>
        <v>0</v>
      </c>
      <c r="V136" s="24">
        <f t="shared" ref="V136:AC136" si="62">SUM(V137:V138)</f>
        <v>0</v>
      </c>
      <c r="W136" s="24">
        <f t="shared" si="62"/>
        <v>0</v>
      </c>
      <c r="X136" s="24">
        <f t="shared" si="62"/>
        <v>0</v>
      </c>
      <c r="Y136" s="24">
        <f t="shared" si="62"/>
        <v>0</v>
      </c>
      <c r="Z136" s="24">
        <f t="shared" si="62"/>
        <v>0</v>
      </c>
      <c r="AA136" s="24">
        <f t="shared" si="62"/>
        <v>0</v>
      </c>
      <c r="AB136" s="24">
        <f t="shared" si="62"/>
        <v>0</v>
      </c>
      <c r="AC136" s="24">
        <f t="shared" si="62"/>
        <v>0</v>
      </c>
    </row>
    <row r="137" ht="15.75" customHeight="1" spans="1:29">
      <c r="A137" s="23">
        <v>211100000</v>
      </c>
      <c r="B137" s="26" t="s">
        <v>1201</v>
      </c>
      <c r="C137" s="24">
        <f t="shared" si="58"/>
        <v>0</v>
      </c>
      <c r="D137" s="24">
        <f t="shared" si="59"/>
        <v>0</v>
      </c>
      <c r="E137" s="40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4">
        <f t="shared" si="60"/>
        <v>0</v>
      </c>
      <c r="V137" s="25"/>
      <c r="W137" s="25"/>
      <c r="X137" s="25"/>
      <c r="Y137" s="25"/>
      <c r="Z137" s="25"/>
      <c r="AA137" s="25"/>
      <c r="AB137" s="25"/>
      <c r="AC137" s="25"/>
    </row>
    <row r="138" ht="15.75" customHeight="1" spans="1:29">
      <c r="A138" s="23">
        <v>211198000</v>
      </c>
      <c r="B138" s="26" t="s">
        <v>1204</v>
      </c>
      <c r="C138" s="24">
        <f t="shared" si="58"/>
        <v>0</v>
      </c>
      <c r="D138" s="24">
        <f t="shared" si="59"/>
        <v>0</v>
      </c>
      <c r="E138" s="24">
        <f t="shared" ref="E138:T138" si="63">SUM(E139:E142)</f>
        <v>0</v>
      </c>
      <c r="F138" s="24">
        <f t="shared" si="63"/>
        <v>0</v>
      </c>
      <c r="G138" s="24">
        <f t="shared" si="63"/>
        <v>0</v>
      </c>
      <c r="H138" s="24">
        <f t="shared" si="63"/>
        <v>0</v>
      </c>
      <c r="I138" s="24">
        <f t="shared" si="63"/>
        <v>0</v>
      </c>
      <c r="J138" s="24">
        <f t="shared" si="63"/>
        <v>0</v>
      </c>
      <c r="K138" s="24">
        <f t="shared" si="63"/>
        <v>0</v>
      </c>
      <c r="L138" s="24">
        <f t="shared" si="63"/>
        <v>0</v>
      </c>
      <c r="M138" s="24">
        <f t="shared" si="63"/>
        <v>0</v>
      </c>
      <c r="N138" s="24">
        <f t="shared" si="63"/>
        <v>0</v>
      </c>
      <c r="O138" s="24">
        <f t="shared" si="63"/>
        <v>0</v>
      </c>
      <c r="P138" s="24">
        <f t="shared" si="63"/>
        <v>0</v>
      </c>
      <c r="Q138" s="24">
        <f t="shared" si="63"/>
        <v>0</v>
      </c>
      <c r="R138" s="24">
        <f t="shared" si="63"/>
        <v>0</v>
      </c>
      <c r="S138" s="24">
        <f t="shared" si="63"/>
        <v>0</v>
      </c>
      <c r="T138" s="24">
        <f t="shared" si="63"/>
        <v>0</v>
      </c>
      <c r="U138" s="24">
        <f t="shared" si="60"/>
        <v>0</v>
      </c>
      <c r="V138" s="24">
        <f t="shared" ref="V138:AC138" si="64">SUM(V139:V142)</f>
        <v>0</v>
      </c>
      <c r="W138" s="24">
        <f t="shared" si="64"/>
        <v>0</v>
      </c>
      <c r="X138" s="24">
        <f t="shared" si="64"/>
        <v>0</v>
      </c>
      <c r="Y138" s="24">
        <f t="shared" si="64"/>
        <v>0</v>
      </c>
      <c r="Z138" s="24">
        <f t="shared" si="64"/>
        <v>0</v>
      </c>
      <c r="AA138" s="24">
        <f t="shared" si="64"/>
        <v>0</v>
      </c>
      <c r="AB138" s="24">
        <f t="shared" si="64"/>
        <v>0</v>
      </c>
      <c r="AC138" s="24">
        <f t="shared" si="64"/>
        <v>0</v>
      </c>
    </row>
    <row r="139" ht="15.75" customHeight="1" spans="1:29">
      <c r="A139" s="23">
        <v>211104000</v>
      </c>
      <c r="B139" s="26" t="s">
        <v>1307</v>
      </c>
      <c r="C139" s="24">
        <f t="shared" si="58"/>
        <v>0</v>
      </c>
      <c r="D139" s="24">
        <f t="shared" si="59"/>
        <v>0</v>
      </c>
      <c r="E139" s="40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4">
        <f t="shared" si="60"/>
        <v>0</v>
      </c>
      <c r="V139" s="25"/>
      <c r="W139" s="25"/>
      <c r="X139" s="25"/>
      <c r="Y139" s="25"/>
      <c r="Z139" s="25"/>
      <c r="AA139" s="25"/>
      <c r="AB139" s="25"/>
      <c r="AC139" s="25"/>
    </row>
    <row r="140" ht="15.75" customHeight="1" spans="1:29">
      <c r="A140" s="23">
        <v>211102000</v>
      </c>
      <c r="B140" s="26" t="s">
        <v>1308</v>
      </c>
      <c r="C140" s="24">
        <f t="shared" si="58"/>
        <v>0</v>
      </c>
      <c r="D140" s="24">
        <f t="shared" si="59"/>
        <v>0</v>
      </c>
      <c r="E140" s="40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4">
        <f t="shared" si="60"/>
        <v>0</v>
      </c>
      <c r="V140" s="25"/>
      <c r="W140" s="25"/>
      <c r="X140" s="25"/>
      <c r="Y140" s="25"/>
      <c r="Z140" s="25"/>
      <c r="AA140" s="25"/>
      <c r="AB140" s="25"/>
      <c r="AC140" s="25"/>
    </row>
    <row r="141" ht="15.75" customHeight="1" spans="1:29">
      <c r="A141" s="23">
        <v>211103000</v>
      </c>
      <c r="B141" s="26" t="s">
        <v>1309</v>
      </c>
      <c r="C141" s="24">
        <f t="shared" si="58"/>
        <v>0</v>
      </c>
      <c r="D141" s="24">
        <f t="shared" si="59"/>
        <v>0</v>
      </c>
      <c r="E141" s="40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4">
        <f t="shared" si="60"/>
        <v>0</v>
      </c>
      <c r="V141" s="25"/>
      <c r="W141" s="25"/>
      <c r="X141" s="25"/>
      <c r="Y141" s="25"/>
      <c r="Z141" s="25"/>
      <c r="AA141" s="25"/>
      <c r="AB141" s="25"/>
      <c r="AC141" s="25"/>
    </row>
    <row r="142" ht="15.75" customHeight="1" spans="1:29">
      <c r="A142" s="23">
        <v>211122000</v>
      </c>
      <c r="B142" s="26" t="s">
        <v>1310</v>
      </c>
      <c r="C142" s="24">
        <f t="shared" si="58"/>
        <v>0</v>
      </c>
      <c r="D142" s="24">
        <f t="shared" si="59"/>
        <v>0</v>
      </c>
      <c r="E142" s="40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4">
        <f t="shared" si="60"/>
        <v>0</v>
      </c>
      <c r="V142" s="25"/>
      <c r="W142" s="25"/>
      <c r="X142" s="25"/>
      <c r="Y142" s="25"/>
      <c r="Z142" s="25"/>
      <c r="AA142" s="25"/>
      <c r="AB142" s="25"/>
      <c r="AC142" s="25"/>
    </row>
    <row r="143" ht="15.75" customHeight="1" spans="1:29">
      <c r="A143" s="23">
        <v>211499000</v>
      </c>
      <c r="B143" s="26" t="s">
        <v>1311</v>
      </c>
      <c r="C143" s="24">
        <f t="shared" si="58"/>
        <v>0</v>
      </c>
      <c r="D143" s="24">
        <f t="shared" si="59"/>
        <v>0</v>
      </c>
      <c r="E143" s="24">
        <f t="shared" ref="E143:T143" si="65">SUM(E144:E145)</f>
        <v>0</v>
      </c>
      <c r="F143" s="24">
        <f t="shared" si="65"/>
        <v>0</v>
      </c>
      <c r="G143" s="24">
        <f t="shared" si="65"/>
        <v>0</v>
      </c>
      <c r="H143" s="24">
        <f t="shared" si="65"/>
        <v>0</v>
      </c>
      <c r="I143" s="24">
        <f t="shared" si="65"/>
        <v>0</v>
      </c>
      <c r="J143" s="24">
        <f t="shared" si="65"/>
        <v>0</v>
      </c>
      <c r="K143" s="24">
        <f t="shared" si="65"/>
        <v>0</v>
      </c>
      <c r="L143" s="24">
        <f t="shared" si="65"/>
        <v>0</v>
      </c>
      <c r="M143" s="24">
        <f t="shared" si="65"/>
        <v>0</v>
      </c>
      <c r="N143" s="24">
        <f t="shared" si="65"/>
        <v>0</v>
      </c>
      <c r="O143" s="24">
        <f t="shared" si="65"/>
        <v>0</v>
      </c>
      <c r="P143" s="24">
        <f t="shared" si="65"/>
        <v>0</v>
      </c>
      <c r="Q143" s="24">
        <f t="shared" si="65"/>
        <v>0</v>
      </c>
      <c r="R143" s="24">
        <f t="shared" si="65"/>
        <v>0</v>
      </c>
      <c r="S143" s="24">
        <f t="shared" si="65"/>
        <v>0</v>
      </c>
      <c r="T143" s="24">
        <f t="shared" si="65"/>
        <v>0</v>
      </c>
      <c r="U143" s="24">
        <f t="shared" si="60"/>
        <v>0</v>
      </c>
      <c r="V143" s="24">
        <f t="shared" ref="V143:AC143" si="66">SUM(V144:V145)</f>
        <v>0</v>
      </c>
      <c r="W143" s="24">
        <f t="shared" si="66"/>
        <v>0</v>
      </c>
      <c r="X143" s="24">
        <f t="shared" si="66"/>
        <v>0</v>
      </c>
      <c r="Y143" s="24">
        <f t="shared" si="66"/>
        <v>0</v>
      </c>
      <c r="Z143" s="24">
        <f t="shared" si="66"/>
        <v>0</v>
      </c>
      <c r="AA143" s="24">
        <f t="shared" si="66"/>
        <v>0</v>
      </c>
      <c r="AB143" s="24">
        <f t="shared" si="66"/>
        <v>0</v>
      </c>
      <c r="AC143" s="24">
        <f t="shared" si="66"/>
        <v>0</v>
      </c>
    </row>
    <row r="144" ht="15.75" customHeight="1" spans="1:29">
      <c r="A144" s="23">
        <v>211400000</v>
      </c>
      <c r="B144" s="26" t="s">
        <v>1201</v>
      </c>
      <c r="C144" s="24">
        <f t="shared" si="58"/>
        <v>0</v>
      </c>
      <c r="D144" s="24">
        <f t="shared" si="59"/>
        <v>0</v>
      </c>
      <c r="E144" s="40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4">
        <f t="shared" si="60"/>
        <v>0</v>
      </c>
      <c r="V144" s="25"/>
      <c r="W144" s="25"/>
      <c r="X144" s="25"/>
      <c r="Y144" s="25"/>
      <c r="Z144" s="25"/>
      <c r="AA144" s="25"/>
      <c r="AB144" s="25"/>
      <c r="AC144" s="25"/>
    </row>
    <row r="145" ht="15.75" customHeight="1" spans="1:29">
      <c r="A145" s="23">
        <v>211498000</v>
      </c>
      <c r="B145" s="26" t="s">
        <v>1204</v>
      </c>
      <c r="C145" s="24">
        <f t="shared" si="58"/>
        <v>0</v>
      </c>
      <c r="D145" s="24">
        <f t="shared" si="59"/>
        <v>0</v>
      </c>
      <c r="E145" s="24">
        <f t="shared" ref="E145:T145" si="67">SUM(E146:E151)</f>
        <v>0</v>
      </c>
      <c r="F145" s="24">
        <f t="shared" si="67"/>
        <v>0</v>
      </c>
      <c r="G145" s="24">
        <f t="shared" si="67"/>
        <v>0</v>
      </c>
      <c r="H145" s="24">
        <f t="shared" si="67"/>
        <v>0</v>
      </c>
      <c r="I145" s="24">
        <f t="shared" si="67"/>
        <v>0</v>
      </c>
      <c r="J145" s="24">
        <f t="shared" si="67"/>
        <v>0</v>
      </c>
      <c r="K145" s="24">
        <f t="shared" si="67"/>
        <v>0</v>
      </c>
      <c r="L145" s="24">
        <f t="shared" si="67"/>
        <v>0</v>
      </c>
      <c r="M145" s="24">
        <f t="shared" si="67"/>
        <v>0</v>
      </c>
      <c r="N145" s="24">
        <f t="shared" si="67"/>
        <v>0</v>
      </c>
      <c r="O145" s="24">
        <f t="shared" si="67"/>
        <v>0</v>
      </c>
      <c r="P145" s="24">
        <f t="shared" si="67"/>
        <v>0</v>
      </c>
      <c r="Q145" s="24">
        <f t="shared" si="67"/>
        <v>0</v>
      </c>
      <c r="R145" s="24">
        <f t="shared" si="67"/>
        <v>0</v>
      </c>
      <c r="S145" s="24">
        <f t="shared" si="67"/>
        <v>0</v>
      </c>
      <c r="T145" s="24">
        <f t="shared" si="67"/>
        <v>0</v>
      </c>
      <c r="U145" s="24">
        <f t="shared" si="60"/>
        <v>0</v>
      </c>
      <c r="V145" s="24">
        <f t="shared" ref="V145:AC145" si="68">SUM(V146:V151)</f>
        <v>0</v>
      </c>
      <c r="W145" s="24">
        <f t="shared" si="68"/>
        <v>0</v>
      </c>
      <c r="X145" s="24">
        <f t="shared" si="68"/>
        <v>0</v>
      </c>
      <c r="Y145" s="24">
        <f t="shared" si="68"/>
        <v>0</v>
      </c>
      <c r="Z145" s="24">
        <f t="shared" si="68"/>
        <v>0</v>
      </c>
      <c r="AA145" s="24">
        <f t="shared" si="68"/>
        <v>0</v>
      </c>
      <c r="AB145" s="24">
        <f t="shared" si="68"/>
        <v>0</v>
      </c>
      <c r="AC145" s="24">
        <f t="shared" si="68"/>
        <v>0</v>
      </c>
    </row>
    <row r="146" ht="15.75" customHeight="1" spans="1:29">
      <c r="A146" s="23">
        <v>211481000</v>
      </c>
      <c r="B146" s="26" t="s">
        <v>1312</v>
      </c>
      <c r="C146" s="24">
        <f t="shared" si="58"/>
        <v>0</v>
      </c>
      <c r="D146" s="24">
        <f t="shared" si="59"/>
        <v>0</v>
      </c>
      <c r="E146" s="40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4">
        <f t="shared" si="60"/>
        <v>0</v>
      </c>
      <c r="V146" s="25"/>
      <c r="W146" s="25"/>
      <c r="X146" s="25"/>
      <c r="Y146" s="25"/>
      <c r="Z146" s="25"/>
      <c r="AA146" s="25"/>
      <c r="AB146" s="25"/>
      <c r="AC146" s="25"/>
    </row>
    <row r="147" ht="15.75" customHeight="1" spans="1:29">
      <c r="A147" s="23">
        <v>211421000</v>
      </c>
      <c r="B147" s="26" t="s">
        <v>1313</v>
      </c>
      <c r="C147" s="24">
        <f t="shared" si="58"/>
        <v>0</v>
      </c>
      <c r="D147" s="24">
        <f t="shared" si="59"/>
        <v>0</v>
      </c>
      <c r="E147" s="40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4">
        <f t="shared" si="60"/>
        <v>0</v>
      </c>
      <c r="V147" s="25"/>
      <c r="W147" s="25"/>
      <c r="X147" s="25"/>
      <c r="Y147" s="25"/>
      <c r="Z147" s="25"/>
      <c r="AA147" s="25"/>
      <c r="AB147" s="25"/>
      <c r="AC147" s="25"/>
    </row>
    <row r="148" ht="15.75" customHeight="1" spans="1:29">
      <c r="A148" s="23">
        <v>211422000</v>
      </c>
      <c r="B148" s="26" t="s">
        <v>1314</v>
      </c>
      <c r="C148" s="24">
        <f t="shared" si="58"/>
        <v>0</v>
      </c>
      <c r="D148" s="24">
        <f t="shared" si="59"/>
        <v>0</v>
      </c>
      <c r="E148" s="40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4">
        <f t="shared" si="60"/>
        <v>0</v>
      </c>
      <c r="V148" s="25"/>
      <c r="W148" s="25"/>
      <c r="X148" s="25"/>
      <c r="Y148" s="25"/>
      <c r="Z148" s="25"/>
      <c r="AA148" s="25"/>
      <c r="AB148" s="25"/>
      <c r="AC148" s="25"/>
    </row>
    <row r="149" ht="15.75" customHeight="1" spans="1:29">
      <c r="A149" s="23">
        <v>211402000</v>
      </c>
      <c r="B149" s="26" t="s">
        <v>1315</v>
      </c>
      <c r="C149" s="24">
        <f t="shared" si="58"/>
        <v>0</v>
      </c>
      <c r="D149" s="24">
        <f t="shared" si="59"/>
        <v>0</v>
      </c>
      <c r="E149" s="40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4">
        <f t="shared" si="60"/>
        <v>0</v>
      </c>
      <c r="V149" s="25"/>
      <c r="W149" s="25"/>
      <c r="X149" s="25"/>
      <c r="Y149" s="25"/>
      <c r="Z149" s="25"/>
      <c r="AA149" s="25"/>
      <c r="AB149" s="25"/>
      <c r="AC149" s="25"/>
    </row>
    <row r="150" ht="15.75" customHeight="1" spans="1:29">
      <c r="A150" s="23">
        <v>211404000</v>
      </c>
      <c r="B150" s="26" t="s">
        <v>1316</v>
      </c>
      <c r="C150" s="24">
        <f t="shared" si="58"/>
        <v>0</v>
      </c>
      <c r="D150" s="24">
        <f t="shared" si="59"/>
        <v>0</v>
      </c>
      <c r="E150" s="40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4">
        <f t="shared" si="60"/>
        <v>0</v>
      </c>
      <c r="V150" s="25"/>
      <c r="W150" s="25"/>
      <c r="X150" s="25"/>
      <c r="Y150" s="25"/>
      <c r="Z150" s="25"/>
      <c r="AA150" s="25"/>
      <c r="AB150" s="25"/>
      <c r="AC150" s="25"/>
    </row>
    <row r="151" s="12" customFormat="1" ht="15.75" customHeight="1" spans="1:29">
      <c r="A151" s="23">
        <v>211403000</v>
      </c>
      <c r="B151" s="26" t="s">
        <v>1317</v>
      </c>
      <c r="C151" s="24">
        <f t="shared" si="58"/>
        <v>0</v>
      </c>
      <c r="D151" s="24">
        <f t="shared" si="59"/>
        <v>0</v>
      </c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4">
        <f t="shared" si="60"/>
        <v>0</v>
      </c>
      <c r="V151" s="25"/>
      <c r="W151" s="25"/>
      <c r="X151" s="25"/>
      <c r="Y151" s="25"/>
      <c r="Z151" s="25"/>
      <c r="AA151" s="25"/>
      <c r="AB151" s="25"/>
      <c r="AC151" s="25"/>
    </row>
    <row r="152" customHeight="1" spans="1:29">
      <c r="A152" s="23" t="s">
        <v>1318</v>
      </c>
      <c r="B152" s="26" t="s">
        <v>1319</v>
      </c>
      <c r="C152" s="24">
        <f t="shared" si="58"/>
        <v>0</v>
      </c>
      <c r="D152" s="24">
        <f t="shared" si="59"/>
        <v>0</v>
      </c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4">
        <f t="shared" si="60"/>
        <v>0</v>
      </c>
      <c r="V152" s="25"/>
      <c r="W152" s="25"/>
      <c r="X152" s="25"/>
      <c r="Y152" s="25"/>
      <c r="Z152" s="25"/>
      <c r="AA152" s="25"/>
      <c r="AB152" s="25"/>
      <c r="AC152" s="25"/>
    </row>
  </sheetData>
  <sheetProtection sheet="1" objects="1"/>
  <mergeCells count="9">
    <mergeCell ref="A1:AC1"/>
    <mergeCell ref="A2:AC2"/>
    <mergeCell ref="A3:AC3"/>
    <mergeCell ref="C4:AC4"/>
    <mergeCell ref="D5:T5"/>
    <mergeCell ref="U5:AC5"/>
    <mergeCell ref="A4:A6"/>
    <mergeCell ref="B4:B6"/>
    <mergeCell ref="C5:C6"/>
  </mergeCells>
  <pageMargins left="0.75" right="0.75" top="1" bottom="1" header="0.5" footer="0.5"/>
  <pageSetup paperSize="1" orientation="landscape" blackAndWhite="1" useFirstPageNumber="1"/>
  <headerFooter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151"/>
  <sheetViews>
    <sheetView workbookViewId="0">
      <selection activeCell="F7" sqref="F7"/>
    </sheetView>
  </sheetViews>
  <sheetFormatPr defaultColWidth="8" defaultRowHeight="13.5" customHeight="1"/>
  <cols>
    <col min="1" max="1" width="13.625" customWidth="1"/>
    <col min="2" max="2" width="32.75" customWidth="1"/>
  </cols>
  <sheetData>
    <row r="1" ht="15.75" customHeight="1" spans="1:27">
      <c r="A1" s="31" t="s">
        <v>1320</v>
      </c>
      <c r="B1" s="31"/>
      <c r="C1" s="13"/>
      <c r="D1" s="13"/>
      <c r="E1" s="13"/>
      <c r="F1" s="13"/>
      <c r="G1" s="13"/>
      <c r="H1" s="14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ht="30" customHeight="1" spans="1:27">
      <c r="A2" s="32" t="s">
        <v>1193</v>
      </c>
      <c r="B2" s="16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ht="15.75" customHeight="1" spans="1:27">
      <c r="A3" s="17" t="s">
        <v>3</v>
      </c>
      <c r="B3" s="29"/>
      <c r="C3" s="29" t="s">
        <v>1321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</row>
    <row r="4" ht="15.75" customHeight="1" spans="1:27">
      <c r="A4" s="33"/>
      <c r="B4" s="18" t="s">
        <v>1194</v>
      </c>
      <c r="C4" s="18" t="s">
        <v>1322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</row>
    <row r="5" ht="57.75" customHeight="1" spans="1:27">
      <c r="A5" s="19"/>
      <c r="B5" s="21"/>
      <c r="C5" s="22" t="s">
        <v>1014</v>
      </c>
      <c r="D5" s="22" t="s">
        <v>1188</v>
      </c>
      <c r="E5" s="22" t="s">
        <v>173</v>
      </c>
      <c r="F5" s="22" t="s">
        <v>177</v>
      </c>
      <c r="G5" s="22" t="s">
        <v>1166</v>
      </c>
      <c r="H5" s="22" t="s">
        <v>238</v>
      </c>
      <c r="I5" s="22" t="s">
        <v>286</v>
      </c>
      <c r="J5" s="22" t="s">
        <v>335</v>
      </c>
      <c r="K5" s="22" t="s">
        <v>377</v>
      </c>
      <c r="L5" s="22" t="s">
        <v>485</v>
      </c>
      <c r="M5" s="22" t="s">
        <v>548</v>
      </c>
      <c r="N5" s="22" t="s">
        <v>612</v>
      </c>
      <c r="O5" s="22" t="s">
        <v>628</v>
      </c>
      <c r="P5" s="22" t="s">
        <v>719</v>
      </c>
      <c r="Q5" s="22" t="s">
        <v>764</v>
      </c>
      <c r="R5" s="22" t="s">
        <v>824</v>
      </c>
      <c r="S5" s="22" t="s">
        <v>837</v>
      </c>
      <c r="T5" s="22" t="s">
        <v>863</v>
      </c>
      <c r="U5" s="22" t="s">
        <v>872</v>
      </c>
      <c r="V5" s="22" t="s">
        <v>909</v>
      </c>
      <c r="W5" s="22" t="s">
        <v>929</v>
      </c>
      <c r="X5" s="22" t="s">
        <v>969</v>
      </c>
      <c r="Y5" s="22" t="s">
        <v>1006</v>
      </c>
      <c r="Z5" s="22" t="s">
        <v>1012</v>
      </c>
      <c r="AA5" s="22" t="s">
        <v>1004</v>
      </c>
    </row>
    <row r="6" ht="15.75" customHeight="1" spans="1:27">
      <c r="A6" s="23"/>
      <c r="B6" s="19" t="s">
        <v>1200</v>
      </c>
      <c r="C6" s="36">
        <f t="shared" ref="C6:C69" si="0">SUM(D6:AA6)</f>
        <v>389732</v>
      </c>
      <c r="D6" s="24">
        <f t="shared" ref="D6:AA6" si="1">SUM(D7,D8)</f>
        <v>30561</v>
      </c>
      <c r="E6" s="24">
        <f t="shared" si="1"/>
        <v>0</v>
      </c>
      <c r="F6" s="24">
        <f t="shared" si="1"/>
        <v>0</v>
      </c>
      <c r="G6" s="24">
        <f t="shared" si="1"/>
        <v>23600</v>
      </c>
      <c r="H6" s="24">
        <f t="shared" si="1"/>
        <v>47003</v>
      </c>
      <c r="I6" s="24">
        <f t="shared" si="1"/>
        <v>104</v>
      </c>
      <c r="J6" s="24">
        <f t="shared" si="1"/>
        <v>2604</v>
      </c>
      <c r="K6" s="24">
        <f t="shared" si="1"/>
        <v>97271</v>
      </c>
      <c r="L6" s="24">
        <f t="shared" si="1"/>
        <v>18671</v>
      </c>
      <c r="M6" s="24">
        <f t="shared" si="1"/>
        <v>21000</v>
      </c>
      <c r="N6" s="24">
        <f t="shared" si="1"/>
        <v>43886</v>
      </c>
      <c r="O6" s="24">
        <f t="shared" si="1"/>
        <v>38610</v>
      </c>
      <c r="P6" s="24">
        <f t="shared" si="1"/>
        <v>4995</v>
      </c>
      <c r="Q6" s="24">
        <f t="shared" si="1"/>
        <v>0</v>
      </c>
      <c r="R6" s="24">
        <f t="shared" si="1"/>
        <v>356</v>
      </c>
      <c r="S6" s="24">
        <f t="shared" si="1"/>
        <v>0</v>
      </c>
      <c r="T6" s="24">
        <f t="shared" si="1"/>
        <v>0</v>
      </c>
      <c r="U6" s="24">
        <f t="shared" si="1"/>
        <v>3892</v>
      </c>
      <c r="V6" s="24">
        <f t="shared" si="1"/>
        <v>11332</v>
      </c>
      <c r="W6" s="24">
        <f t="shared" si="1"/>
        <v>276</v>
      </c>
      <c r="X6" s="24">
        <f t="shared" si="1"/>
        <v>2822</v>
      </c>
      <c r="Y6" s="24">
        <f t="shared" si="1"/>
        <v>32749</v>
      </c>
      <c r="Z6" s="24">
        <f t="shared" si="1"/>
        <v>0</v>
      </c>
      <c r="AA6" s="24">
        <f t="shared" si="1"/>
        <v>10000</v>
      </c>
    </row>
    <row r="7" ht="15.75" customHeight="1" spans="1:27">
      <c r="A7" s="23">
        <v>210000000</v>
      </c>
      <c r="B7" s="19" t="s">
        <v>1201</v>
      </c>
      <c r="C7" s="24">
        <f t="shared" si="0"/>
        <v>0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</row>
    <row r="8" ht="15.75" customHeight="1" spans="1:27">
      <c r="A8" s="23">
        <v>219800000</v>
      </c>
      <c r="B8" s="26" t="s">
        <v>1202</v>
      </c>
      <c r="C8" s="24">
        <f t="shared" si="0"/>
        <v>389732</v>
      </c>
      <c r="D8" s="24">
        <f t="shared" ref="D8:AA8" si="2">SUM(D9,D25,D38,D48,D58,D67,D76,D86,D95,D105,D115,D125,D135,D142,D151)</f>
        <v>30561</v>
      </c>
      <c r="E8" s="24">
        <f t="shared" si="2"/>
        <v>0</v>
      </c>
      <c r="F8" s="24">
        <f t="shared" si="2"/>
        <v>0</v>
      </c>
      <c r="G8" s="24">
        <f t="shared" si="2"/>
        <v>23600</v>
      </c>
      <c r="H8" s="24">
        <f t="shared" si="2"/>
        <v>47003</v>
      </c>
      <c r="I8" s="24">
        <f t="shared" si="2"/>
        <v>104</v>
      </c>
      <c r="J8" s="24">
        <f t="shared" si="2"/>
        <v>2604</v>
      </c>
      <c r="K8" s="24">
        <f t="shared" si="2"/>
        <v>97271</v>
      </c>
      <c r="L8" s="24">
        <f t="shared" si="2"/>
        <v>18671</v>
      </c>
      <c r="M8" s="24">
        <f t="shared" si="2"/>
        <v>21000</v>
      </c>
      <c r="N8" s="24">
        <f t="shared" si="2"/>
        <v>43886</v>
      </c>
      <c r="O8" s="24">
        <f t="shared" si="2"/>
        <v>38610</v>
      </c>
      <c r="P8" s="24">
        <f t="shared" si="2"/>
        <v>4995</v>
      </c>
      <c r="Q8" s="24">
        <f t="shared" si="2"/>
        <v>0</v>
      </c>
      <c r="R8" s="24">
        <f t="shared" si="2"/>
        <v>356</v>
      </c>
      <c r="S8" s="24">
        <f t="shared" si="2"/>
        <v>0</v>
      </c>
      <c r="T8" s="24">
        <f t="shared" si="2"/>
        <v>0</v>
      </c>
      <c r="U8" s="24">
        <f t="shared" si="2"/>
        <v>3892</v>
      </c>
      <c r="V8" s="24">
        <f t="shared" si="2"/>
        <v>11332</v>
      </c>
      <c r="W8" s="24">
        <f t="shared" si="2"/>
        <v>276</v>
      </c>
      <c r="X8" s="24">
        <f t="shared" si="2"/>
        <v>2822</v>
      </c>
      <c r="Y8" s="24">
        <f t="shared" si="2"/>
        <v>32749</v>
      </c>
      <c r="Z8" s="24">
        <f t="shared" si="2"/>
        <v>0</v>
      </c>
      <c r="AA8" s="24">
        <f t="shared" si="2"/>
        <v>10000</v>
      </c>
    </row>
    <row r="9" ht="15.75" customHeight="1" spans="1:27">
      <c r="A9" s="23">
        <v>210199000</v>
      </c>
      <c r="B9" s="26" t="s">
        <v>1203</v>
      </c>
      <c r="C9" s="24">
        <f t="shared" si="0"/>
        <v>0</v>
      </c>
      <c r="D9" s="24">
        <f t="shared" ref="D9:AA9" si="3">SUM(D10,D11)</f>
        <v>0</v>
      </c>
      <c r="E9" s="24">
        <f t="shared" si="3"/>
        <v>0</v>
      </c>
      <c r="F9" s="24">
        <f t="shared" si="3"/>
        <v>0</v>
      </c>
      <c r="G9" s="24">
        <f t="shared" si="3"/>
        <v>0</v>
      </c>
      <c r="H9" s="24">
        <f t="shared" si="3"/>
        <v>0</v>
      </c>
      <c r="I9" s="24">
        <f t="shared" si="3"/>
        <v>0</v>
      </c>
      <c r="J9" s="24">
        <f t="shared" si="3"/>
        <v>0</v>
      </c>
      <c r="K9" s="24">
        <f t="shared" si="3"/>
        <v>0</v>
      </c>
      <c r="L9" s="24">
        <f t="shared" si="3"/>
        <v>0</v>
      </c>
      <c r="M9" s="24">
        <f t="shared" si="3"/>
        <v>0</v>
      </c>
      <c r="N9" s="24">
        <f t="shared" si="3"/>
        <v>0</v>
      </c>
      <c r="O9" s="24">
        <f t="shared" si="3"/>
        <v>0</v>
      </c>
      <c r="P9" s="24">
        <f t="shared" si="3"/>
        <v>0</v>
      </c>
      <c r="Q9" s="24">
        <f t="shared" si="3"/>
        <v>0</v>
      </c>
      <c r="R9" s="24">
        <f t="shared" si="3"/>
        <v>0</v>
      </c>
      <c r="S9" s="24">
        <f t="shared" si="3"/>
        <v>0</v>
      </c>
      <c r="T9" s="24">
        <f t="shared" si="3"/>
        <v>0</v>
      </c>
      <c r="U9" s="24">
        <f t="shared" si="3"/>
        <v>0</v>
      </c>
      <c r="V9" s="24">
        <f t="shared" si="3"/>
        <v>0</v>
      </c>
      <c r="W9" s="24">
        <f t="shared" si="3"/>
        <v>0</v>
      </c>
      <c r="X9" s="24">
        <f t="shared" si="3"/>
        <v>0</v>
      </c>
      <c r="Y9" s="24">
        <f t="shared" si="3"/>
        <v>0</v>
      </c>
      <c r="Z9" s="24">
        <f t="shared" si="3"/>
        <v>0</v>
      </c>
      <c r="AA9" s="24">
        <f t="shared" si="3"/>
        <v>0</v>
      </c>
    </row>
    <row r="10" ht="15.75" customHeight="1" spans="1:27">
      <c r="A10" s="23">
        <v>210100000</v>
      </c>
      <c r="B10" s="26" t="s">
        <v>1201</v>
      </c>
      <c r="C10" s="24">
        <f t="shared" si="0"/>
        <v>0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</row>
    <row r="11" ht="15.75" customHeight="1" spans="1:27">
      <c r="A11" s="23">
        <v>210198000</v>
      </c>
      <c r="B11" s="26" t="s">
        <v>1204</v>
      </c>
      <c r="C11" s="24">
        <f t="shared" si="0"/>
        <v>0</v>
      </c>
      <c r="D11" s="24">
        <f t="shared" ref="D11:AA11" si="4">SUM(D12:D24)</f>
        <v>0</v>
      </c>
      <c r="E11" s="24">
        <f t="shared" si="4"/>
        <v>0</v>
      </c>
      <c r="F11" s="24">
        <f t="shared" si="4"/>
        <v>0</v>
      </c>
      <c r="G11" s="24">
        <f t="shared" si="4"/>
        <v>0</v>
      </c>
      <c r="H11" s="24">
        <f t="shared" si="4"/>
        <v>0</v>
      </c>
      <c r="I11" s="24">
        <f t="shared" si="4"/>
        <v>0</v>
      </c>
      <c r="J11" s="24">
        <f t="shared" si="4"/>
        <v>0</v>
      </c>
      <c r="K11" s="24">
        <f t="shared" si="4"/>
        <v>0</v>
      </c>
      <c r="L11" s="24">
        <f t="shared" si="4"/>
        <v>0</v>
      </c>
      <c r="M11" s="24">
        <f t="shared" si="4"/>
        <v>0</v>
      </c>
      <c r="N11" s="24">
        <f t="shared" si="4"/>
        <v>0</v>
      </c>
      <c r="O11" s="24">
        <f t="shared" si="4"/>
        <v>0</v>
      </c>
      <c r="P11" s="24">
        <f t="shared" si="4"/>
        <v>0</v>
      </c>
      <c r="Q11" s="24">
        <f t="shared" si="4"/>
        <v>0</v>
      </c>
      <c r="R11" s="24">
        <f t="shared" si="4"/>
        <v>0</v>
      </c>
      <c r="S11" s="24">
        <f t="shared" si="4"/>
        <v>0</v>
      </c>
      <c r="T11" s="24">
        <f t="shared" si="4"/>
        <v>0</v>
      </c>
      <c r="U11" s="24">
        <f t="shared" si="4"/>
        <v>0</v>
      </c>
      <c r="V11" s="24">
        <f t="shared" si="4"/>
        <v>0</v>
      </c>
      <c r="W11" s="24">
        <f t="shared" si="4"/>
        <v>0</v>
      </c>
      <c r="X11" s="24">
        <f t="shared" si="4"/>
        <v>0</v>
      </c>
      <c r="Y11" s="24">
        <f t="shared" si="4"/>
        <v>0</v>
      </c>
      <c r="Z11" s="24">
        <f t="shared" si="4"/>
        <v>0</v>
      </c>
      <c r="AA11" s="24">
        <f t="shared" si="4"/>
        <v>0</v>
      </c>
    </row>
    <row r="12" ht="15.75" customHeight="1" spans="1:27">
      <c r="A12" s="23">
        <v>210102000</v>
      </c>
      <c r="B12" s="26" t="s">
        <v>1205</v>
      </c>
      <c r="C12" s="24">
        <f t="shared" si="0"/>
        <v>0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</row>
    <row r="13" ht="15.75" customHeight="1" spans="1:27">
      <c r="A13" s="23">
        <v>210103000</v>
      </c>
      <c r="B13" s="26" t="s">
        <v>1206</v>
      </c>
      <c r="C13" s="24">
        <f t="shared" si="0"/>
        <v>0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</row>
    <row r="14" ht="15.75" customHeight="1" spans="1:27">
      <c r="A14" s="23">
        <v>210106000</v>
      </c>
      <c r="B14" s="26" t="s">
        <v>1207</v>
      </c>
      <c r="C14" s="24">
        <f t="shared" si="0"/>
        <v>0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</row>
    <row r="15" ht="15.75" customHeight="1" spans="1:27">
      <c r="A15" s="23">
        <v>210105000</v>
      </c>
      <c r="B15" s="26" t="s">
        <v>1209</v>
      </c>
      <c r="C15" s="24">
        <f t="shared" si="0"/>
        <v>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</row>
    <row r="16" ht="15.75" customHeight="1" spans="1:27">
      <c r="A16" s="23">
        <v>210104000</v>
      </c>
      <c r="B16" s="26" t="s">
        <v>1210</v>
      </c>
      <c r="C16" s="24">
        <f t="shared" si="0"/>
        <v>0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</row>
    <row r="17" ht="15.75" customHeight="1" spans="1:27">
      <c r="A17" s="23">
        <v>210112000</v>
      </c>
      <c r="B17" s="26" t="s">
        <v>1211</v>
      </c>
      <c r="C17" s="24">
        <f t="shared" si="0"/>
        <v>0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</row>
    <row r="18" ht="15.75" customHeight="1" spans="1:27">
      <c r="A18" s="23">
        <v>210114000</v>
      </c>
      <c r="B18" s="26" t="s">
        <v>1212</v>
      </c>
      <c r="C18" s="24">
        <f t="shared" si="0"/>
        <v>0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</row>
    <row r="19" ht="15.75" customHeight="1" spans="1:27">
      <c r="A19" s="23">
        <v>210113000</v>
      </c>
      <c r="B19" s="26" t="s">
        <v>1213</v>
      </c>
      <c r="C19" s="24">
        <f t="shared" si="0"/>
        <v>0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</row>
    <row r="20" ht="15.75" customHeight="1" spans="1:27">
      <c r="A20" s="23">
        <v>210111000</v>
      </c>
      <c r="B20" s="26" t="s">
        <v>1214</v>
      </c>
      <c r="C20" s="24">
        <f t="shared" si="0"/>
        <v>0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</row>
    <row r="21" ht="15.75" customHeight="1" spans="1:27">
      <c r="A21" s="23">
        <v>210115000</v>
      </c>
      <c r="B21" s="26" t="s">
        <v>1215</v>
      </c>
      <c r="C21" s="24">
        <f t="shared" si="0"/>
        <v>0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</row>
    <row r="22" ht="15.75" customHeight="1" spans="1:27">
      <c r="A22" s="23">
        <v>210181000</v>
      </c>
      <c r="B22" s="26" t="s">
        <v>1216</v>
      </c>
      <c r="C22" s="24">
        <f t="shared" si="0"/>
        <v>0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</row>
    <row r="23" ht="15.75" customHeight="1" spans="1:27">
      <c r="A23" s="23">
        <v>210124000</v>
      </c>
      <c r="B23" s="26" t="s">
        <v>1217</v>
      </c>
      <c r="C23" s="24">
        <f t="shared" si="0"/>
        <v>0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</row>
    <row r="24" ht="15.75" customHeight="1" spans="1:27">
      <c r="A24" s="23">
        <v>210123000</v>
      </c>
      <c r="B24" s="26" t="s">
        <v>1218</v>
      </c>
      <c r="C24" s="24">
        <f t="shared" si="0"/>
        <v>0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</row>
    <row r="25" ht="15.75" customHeight="1" spans="1:27">
      <c r="A25" s="23">
        <v>210299000</v>
      </c>
      <c r="B25" s="26" t="s">
        <v>1219</v>
      </c>
      <c r="C25" s="24">
        <f t="shared" si="0"/>
        <v>0</v>
      </c>
      <c r="D25" s="24">
        <f t="shared" ref="D25:AA25" si="5">SUM(D26,D27)</f>
        <v>0</v>
      </c>
      <c r="E25" s="24">
        <f t="shared" si="5"/>
        <v>0</v>
      </c>
      <c r="F25" s="24">
        <f t="shared" si="5"/>
        <v>0</v>
      </c>
      <c r="G25" s="24">
        <f t="shared" si="5"/>
        <v>0</v>
      </c>
      <c r="H25" s="24">
        <f t="shared" si="5"/>
        <v>0</v>
      </c>
      <c r="I25" s="24">
        <f t="shared" si="5"/>
        <v>0</v>
      </c>
      <c r="J25" s="24">
        <f t="shared" si="5"/>
        <v>0</v>
      </c>
      <c r="K25" s="24">
        <f t="shared" si="5"/>
        <v>0</v>
      </c>
      <c r="L25" s="24">
        <f t="shared" si="5"/>
        <v>0</v>
      </c>
      <c r="M25" s="24">
        <f t="shared" si="5"/>
        <v>0</v>
      </c>
      <c r="N25" s="24">
        <f t="shared" si="5"/>
        <v>0</v>
      </c>
      <c r="O25" s="24">
        <f t="shared" si="5"/>
        <v>0</v>
      </c>
      <c r="P25" s="24">
        <f t="shared" si="5"/>
        <v>0</v>
      </c>
      <c r="Q25" s="24">
        <f t="shared" si="5"/>
        <v>0</v>
      </c>
      <c r="R25" s="24">
        <f t="shared" si="5"/>
        <v>0</v>
      </c>
      <c r="S25" s="24">
        <f t="shared" si="5"/>
        <v>0</v>
      </c>
      <c r="T25" s="24">
        <f t="shared" si="5"/>
        <v>0</v>
      </c>
      <c r="U25" s="24">
        <f t="shared" si="5"/>
        <v>0</v>
      </c>
      <c r="V25" s="24">
        <f t="shared" si="5"/>
        <v>0</v>
      </c>
      <c r="W25" s="24">
        <f t="shared" si="5"/>
        <v>0</v>
      </c>
      <c r="X25" s="24">
        <f t="shared" si="5"/>
        <v>0</v>
      </c>
      <c r="Y25" s="24">
        <f t="shared" si="5"/>
        <v>0</v>
      </c>
      <c r="Z25" s="24">
        <f t="shared" si="5"/>
        <v>0</v>
      </c>
      <c r="AA25" s="24">
        <f t="shared" si="5"/>
        <v>0</v>
      </c>
    </row>
    <row r="26" ht="15.75" customHeight="1" spans="1:27">
      <c r="A26" s="23">
        <v>210200000</v>
      </c>
      <c r="B26" s="26" t="s">
        <v>1201</v>
      </c>
      <c r="C26" s="24">
        <f t="shared" si="0"/>
        <v>0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</row>
    <row r="27" ht="15.75" customHeight="1" spans="1:27">
      <c r="A27" s="23">
        <v>210298000</v>
      </c>
      <c r="B27" s="26" t="s">
        <v>1204</v>
      </c>
      <c r="C27" s="24">
        <f t="shared" si="0"/>
        <v>0</v>
      </c>
      <c r="D27" s="24">
        <f t="shared" ref="D27:AA27" si="6">SUM(D28:D37)</f>
        <v>0</v>
      </c>
      <c r="E27" s="24">
        <f t="shared" si="6"/>
        <v>0</v>
      </c>
      <c r="F27" s="24">
        <f t="shared" si="6"/>
        <v>0</v>
      </c>
      <c r="G27" s="24">
        <f t="shared" si="6"/>
        <v>0</v>
      </c>
      <c r="H27" s="24">
        <f t="shared" si="6"/>
        <v>0</v>
      </c>
      <c r="I27" s="24">
        <f t="shared" si="6"/>
        <v>0</v>
      </c>
      <c r="J27" s="24">
        <f t="shared" si="6"/>
        <v>0</v>
      </c>
      <c r="K27" s="24">
        <f t="shared" si="6"/>
        <v>0</v>
      </c>
      <c r="L27" s="24">
        <f t="shared" si="6"/>
        <v>0</v>
      </c>
      <c r="M27" s="24">
        <f t="shared" si="6"/>
        <v>0</v>
      </c>
      <c r="N27" s="24">
        <f t="shared" si="6"/>
        <v>0</v>
      </c>
      <c r="O27" s="24">
        <f t="shared" si="6"/>
        <v>0</v>
      </c>
      <c r="P27" s="24">
        <f t="shared" si="6"/>
        <v>0</v>
      </c>
      <c r="Q27" s="24">
        <f t="shared" si="6"/>
        <v>0</v>
      </c>
      <c r="R27" s="24">
        <f t="shared" si="6"/>
        <v>0</v>
      </c>
      <c r="S27" s="24">
        <f t="shared" si="6"/>
        <v>0</v>
      </c>
      <c r="T27" s="24">
        <f t="shared" si="6"/>
        <v>0</v>
      </c>
      <c r="U27" s="24">
        <f t="shared" si="6"/>
        <v>0</v>
      </c>
      <c r="V27" s="24">
        <f t="shared" si="6"/>
        <v>0</v>
      </c>
      <c r="W27" s="24">
        <f t="shared" si="6"/>
        <v>0</v>
      </c>
      <c r="X27" s="24">
        <f t="shared" si="6"/>
        <v>0</v>
      </c>
      <c r="Y27" s="24">
        <f t="shared" si="6"/>
        <v>0</v>
      </c>
      <c r="Z27" s="24">
        <f t="shared" si="6"/>
        <v>0</v>
      </c>
      <c r="AA27" s="24">
        <f t="shared" si="6"/>
        <v>0</v>
      </c>
    </row>
    <row r="28" ht="15.75" customHeight="1" spans="1:27">
      <c r="A28" s="23">
        <v>210224000</v>
      </c>
      <c r="B28" s="26" t="s">
        <v>1220</v>
      </c>
      <c r="C28" s="24">
        <f t="shared" si="0"/>
        <v>0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</row>
    <row r="29" ht="15.75" customHeight="1" spans="1:27">
      <c r="A29" s="23">
        <v>210281000</v>
      </c>
      <c r="B29" s="26" t="s">
        <v>1221</v>
      </c>
      <c r="C29" s="24">
        <f t="shared" si="0"/>
        <v>0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</row>
    <row r="30" ht="15.75" customHeight="1" spans="1:27">
      <c r="A30" s="23">
        <v>210283000</v>
      </c>
      <c r="B30" s="26" t="s">
        <v>1222</v>
      </c>
      <c r="C30" s="24">
        <f t="shared" si="0"/>
        <v>0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</row>
    <row r="31" ht="15.75" customHeight="1" spans="1:27">
      <c r="A31" s="23">
        <v>210214000</v>
      </c>
      <c r="B31" s="26" t="s">
        <v>1223</v>
      </c>
      <c r="C31" s="24">
        <f t="shared" si="0"/>
        <v>0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</row>
    <row r="32" ht="15.75" customHeight="1" spans="1:27">
      <c r="A32" s="23">
        <v>210212000</v>
      </c>
      <c r="B32" s="26" t="s">
        <v>1224</v>
      </c>
      <c r="C32" s="24">
        <f t="shared" si="0"/>
        <v>0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</row>
    <row r="33" ht="15.75" customHeight="1" spans="1:27">
      <c r="A33" s="23">
        <v>210211000</v>
      </c>
      <c r="B33" s="26" t="s">
        <v>1225</v>
      </c>
      <c r="C33" s="24">
        <f t="shared" si="0"/>
        <v>0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</row>
    <row r="34" ht="15.75" customHeight="1" spans="1:27">
      <c r="A34" s="23">
        <v>210202000</v>
      </c>
      <c r="B34" s="26" t="s">
        <v>1226</v>
      </c>
      <c r="C34" s="24">
        <f t="shared" si="0"/>
        <v>0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</row>
    <row r="35" ht="15.75" customHeight="1" spans="1:27">
      <c r="A35" s="23">
        <v>210203000</v>
      </c>
      <c r="B35" s="26" t="s">
        <v>1227</v>
      </c>
      <c r="C35" s="24">
        <f t="shared" si="0"/>
        <v>0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</row>
    <row r="36" ht="15.75" customHeight="1" spans="1:27">
      <c r="A36" s="23">
        <v>210204000</v>
      </c>
      <c r="B36" s="26" t="s">
        <v>1228</v>
      </c>
      <c r="C36" s="24">
        <f t="shared" si="0"/>
        <v>0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</row>
    <row r="37" ht="15.75" customHeight="1" spans="1:27">
      <c r="A37" s="23">
        <v>210213000</v>
      </c>
      <c r="B37" s="26" t="s">
        <v>1229</v>
      </c>
      <c r="C37" s="24">
        <f t="shared" si="0"/>
        <v>0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</row>
    <row r="38" ht="15.75" customHeight="1" spans="1:27">
      <c r="A38" s="23">
        <v>210399000</v>
      </c>
      <c r="B38" s="26" t="s">
        <v>1230</v>
      </c>
      <c r="C38" s="24">
        <f t="shared" si="0"/>
        <v>0</v>
      </c>
      <c r="D38" s="24">
        <f t="shared" ref="D38:AA38" si="7">SUM(D39:D40)</f>
        <v>0</v>
      </c>
      <c r="E38" s="24">
        <f t="shared" si="7"/>
        <v>0</v>
      </c>
      <c r="F38" s="24">
        <f t="shared" si="7"/>
        <v>0</v>
      </c>
      <c r="G38" s="24">
        <f t="shared" si="7"/>
        <v>0</v>
      </c>
      <c r="H38" s="24">
        <f t="shared" si="7"/>
        <v>0</v>
      </c>
      <c r="I38" s="24">
        <f t="shared" si="7"/>
        <v>0</v>
      </c>
      <c r="J38" s="24">
        <f t="shared" si="7"/>
        <v>0</v>
      </c>
      <c r="K38" s="24">
        <f t="shared" si="7"/>
        <v>0</v>
      </c>
      <c r="L38" s="24">
        <f t="shared" si="7"/>
        <v>0</v>
      </c>
      <c r="M38" s="24">
        <f t="shared" si="7"/>
        <v>0</v>
      </c>
      <c r="N38" s="24">
        <f t="shared" si="7"/>
        <v>0</v>
      </c>
      <c r="O38" s="24">
        <f t="shared" si="7"/>
        <v>0</v>
      </c>
      <c r="P38" s="24">
        <f t="shared" si="7"/>
        <v>0</v>
      </c>
      <c r="Q38" s="24">
        <f t="shared" si="7"/>
        <v>0</v>
      </c>
      <c r="R38" s="24">
        <f t="shared" si="7"/>
        <v>0</v>
      </c>
      <c r="S38" s="24">
        <f t="shared" si="7"/>
        <v>0</v>
      </c>
      <c r="T38" s="24">
        <f t="shared" si="7"/>
        <v>0</v>
      </c>
      <c r="U38" s="24">
        <f t="shared" si="7"/>
        <v>0</v>
      </c>
      <c r="V38" s="24">
        <f t="shared" si="7"/>
        <v>0</v>
      </c>
      <c r="W38" s="24">
        <f t="shared" si="7"/>
        <v>0</v>
      </c>
      <c r="X38" s="24">
        <f t="shared" si="7"/>
        <v>0</v>
      </c>
      <c r="Y38" s="24">
        <f t="shared" si="7"/>
        <v>0</v>
      </c>
      <c r="Z38" s="24">
        <f t="shared" si="7"/>
        <v>0</v>
      </c>
      <c r="AA38" s="24">
        <f t="shared" si="7"/>
        <v>0</v>
      </c>
    </row>
    <row r="39" ht="15.75" customHeight="1" spans="1:27">
      <c r="A39" s="23">
        <v>210300000</v>
      </c>
      <c r="B39" s="26" t="s">
        <v>1201</v>
      </c>
      <c r="C39" s="24">
        <f t="shared" si="0"/>
        <v>0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</row>
    <row r="40" ht="15.75" customHeight="1" spans="1:27">
      <c r="A40" s="23">
        <v>210398000</v>
      </c>
      <c r="B40" s="26" t="s">
        <v>1204</v>
      </c>
      <c r="C40" s="24">
        <f t="shared" si="0"/>
        <v>0</v>
      </c>
      <c r="D40" s="24">
        <f t="shared" ref="D40:AA40" si="8">SUM(D41:D47)</f>
        <v>0</v>
      </c>
      <c r="E40" s="24">
        <f t="shared" si="8"/>
        <v>0</v>
      </c>
      <c r="F40" s="24">
        <f t="shared" si="8"/>
        <v>0</v>
      </c>
      <c r="G40" s="24">
        <f t="shared" si="8"/>
        <v>0</v>
      </c>
      <c r="H40" s="24">
        <f t="shared" si="8"/>
        <v>0</v>
      </c>
      <c r="I40" s="24">
        <f t="shared" si="8"/>
        <v>0</v>
      </c>
      <c r="J40" s="24">
        <f t="shared" si="8"/>
        <v>0</v>
      </c>
      <c r="K40" s="24">
        <f t="shared" si="8"/>
        <v>0</v>
      </c>
      <c r="L40" s="24">
        <f t="shared" si="8"/>
        <v>0</v>
      </c>
      <c r="M40" s="24">
        <f t="shared" si="8"/>
        <v>0</v>
      </c>
      <c r="N40" s="24">
        <f t="shared" si="8"/>
        <v>0</v>
      </c>
      <c r="O40" s="24">
        <f t="shared" si="8"/>
        <v>0</v>
      </c>
      <c r="P40" s="24">
        <f t="shared" si="8"/>
        <v>0</v>
      </c>
      <c r="Q40" s="24">
        <f t="shared" si="8"/>
        <v>0</v>
      </c>
      <c r="R40" s="24">
        <f t="shared" si="8"/>
        <v>0</v>
      </c>
      <c r="S40" s="24">
        <f t="shared" si="8"/>
        <v>0</v>
      </c>
      <c r="T40" s="24">
        <f t="shared" si="8"/>
        <v>0</v>
      </c>
      <c r="U40" s="24">
        <f t="shared" si="8"/>
        <v>0</v>
      </c>
      <c r="V40" s="24">
        <f t="shared" si="8"/>
        <v>0</v>
      </c>
      <c r="W40" s="24">
        <f t="shared" si="8"/>
        <v>0</v>
      </c>
      <c r="X40" s="24">
        <f t="shared" si="8"/>
        <v>0</v>
      </c>
      <c r="Y40" s="24">
        <f t="shared" si="8"/>
        <v>0</v>
      </c>
      <c r="Z40" s="24">
        <f t="shared" si="8"/>
        <v>0</v>
      </c>
      <c r="AA40" s="24">
        <f t="shared" si="8"/>
        <v>0</v>
      </c>
    </row>
    <row r="41" ht="15.75" customHeight="1" spans="1:27">
      <c r="A41" s="23">
        <v>210302000</v>
      </c>
      <c r="B41" s="26" t="s">
        <v>1231</v>
      </c>
      <c r="C41" s="24">
        <f t="shared" si="0"/>
        <v>0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</row>
    <row r="42" ht="15.75" customHeight="1" spans="1:27">
      <c r="A42" s="23">
        <v>210303000</v>
      </c>
      <c r="B42" s="26" t="s">
        <v>1207</v>
      </c>
      <c r="C42" s="24">
        <f t="shared" si="0"/>
        <v>0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</row>
    <row r="43" ht="15.75" customHeight="1" spans="1:27">
      <c r="A43" s="23">
        <v>210304000</v>
      </c>
      <c r="B43" s="26" t="s">
        <v>1232</v>
      </c>
      <c r="C43" s="24">
        <f t="shared" si="0"/>
        <v>0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</row>
    <row r="44" ht="15.75" customHeight="1" spans="1:27">
      <c r="A44" s="23">
        <v>210311000</v>
      </c>
      <c r="B44" s="26" t="s">
        <v>1233</v>
      </c>
      <c r="C44" s="24">
        <f t="shared" si="0"/>
        <v>0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</row>
    <row r="45" ht="15.75" customHeight="1" spans="1:27">
      <c r="A45" s="23">
        <v>210381000</v>
      </c>
      <c r="B45" s="26" t="s">
        <v>1234</v>
      </c>
      <c r="C45" s="24">
        <f t="shared" si="0"/>
        <v>0</v>
      </c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</row>
    <row r="46" ht="15.75" customHeight="1" spans="1:27">
      <c r="A46" s="23">
        <v>210321000</v>
      </c>
      <c r="B46" s="26" t="s">
        <v>1235</v>
      </c>
      <c r="C46" s="24">
        <f t="shared" si="0"/>
        <v>0</v>
      </c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</row>
    <row r="47" ht="15.75" customHeight="1" spans="1:27">
      <c r="A47" s="23">
        <v>210323000</v>
      </c>
      <c r="B47" s="26" t="s">
        <v>1236</v>
      </c>
      <c r="C47" s="24">
        <f t="shared" si="0"/>
        <v>0</v>
      </c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</row>
    <row r="48" ht="15.75" customHeight="1" spans="1:27">
      <c r="A48" s="23">
        <v>210499000</v>
      </c>
      <c r="B48" s="26" t="s">
        <v>1237</v>
      </c>
      <c r="C48" s="24">
        <f t="shared" si="0"/>
        <v>0</v>
      </c>
      <c r="D48" s="24">
        <f t="shared" ref="D48:AA48" si="9">SUM(D49:D50)</f>
        <v>0</v>
      </c>
      <c r="E48" s="24">
        <f t="shared" si="9"/>
        <v>0</v>
      </c>
      <c r="F48" s="24">
        <f t="shared" si="9"/>
        <v>0</v>
      </c>
      <c r="G48" s="24">
        <f t="shared" si="9"/>
        <v>0</v>
      </c>
      <c r="H48" s="24">
        <f t="shared" si="9"/>
        <v>0</v>
      </c>
      <c r="I48" s="24">
        <f t="shared" si="9"/>
        <v>0</v>
      </c>
      <c r="J48" s="24">
        <f t="shared" si="9"/>
        <v>0</v>
      </c>
      <c r="K48" s="24">
        <f t="shared" si="9"/>
        <v>0</v>
      </c>
      <c r="L48" s="24">
        <f t="shared" si="9"/>
        <v>0</v>
      </c>
      <c r="M48" s="24">
        <f t="shared" si="9"/>
        <v>0</v>
      </c>
      <c r="N48" s="24">
        <f t="shared" si="9"/>
        <v>0</v>
      </c>
      <c r="O48" s="24">
        <f t="shared" si="9"/>
        <v>0</v>
      </c>
      <c r="P48" s="24">
        <f t="shared" si="9"/>
        <v>0</v>
      </c>
      <c r="Q48" s="24">
        <f t="shared" si="9"/>
        <v>0</v>
      </c>
      <c r="R48" s="24">
        <f t="shared" si="9"/>
        <v>0</v>
      </c>
      <c r="S48" s="24">
        <f t="shared" si="9"/>
        <v>0</v>
      </c>
      <c r="T48" s="24">
        <f t="shared" si="9"/>
        <v>0</v>
      </c>
      <c r="U48" s="24">
        <f t="shared" si="9"/>
        <v>0</v>
      </c>
      <c r="V48" s="24">
        <f t="shared" si="9"/>
        <v>0</v>
      </c>
      <c r="W48" s="24">
        <f t="shared" si="9"/>
        <v>0</v>
      </c>
      <c r="X48" s="24">
        <f t="shared" si="9"/>
        <v>0</v>
      </c>
      <c r="Y48" s="24">
        <f t="shared" si="9"/>
        <v>0</v>
      </c>
      <c r="Z48" s="24">
        <f t="shared" si="9"/>
        <v>0</v>
      </c>
      <c r="AA48" s="24">
        <f t="shared" si="9"/>
        <v>0</v>
      </c>
    </row>
    <row r="49" ht="15.75" customHeight="1" spans="1:27">
      <c r="A49" s="23">
        <v>210400000</v>
      </c>
      <c r="B49" s="26" t="s">
        <v>1201</v>
      </c>
      <c r="C49" s="24">
        <f t="shared" si="0"/>
        <v>0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</row>
    <row r="50" ht="15.75" customHeight="1" spans="1:27">
      <c r="A50" s="23">
        <v>210498000</v>
      </c>
      <c r="B50" s="26" t="s">
        <v>1204</v>
      </c>
      <c r="C50" s="24">
        <f t="shared" si="0"/>
        <v>0</v>
      </c>
      <c r="D50" s="24">
        <f t="shared" ref="D50:AA50" si="10">SUM(D51:D57)</f>
        <v>0</v>
      </c>
      <c r="E50" s="24">
        <f t="shared" si="10"/>
        <v>0</v>
      </c>
      <c r="F50" s="24">
        <f t="shared" si="10"/>
        <v>0</v>
      </c>
      <c r="G50" s="24">
        <f t="shared" si="10"/>
        <v>0</v>
      </c>
      <c r="H50" s="24">
        <f t="shared" si="10"/>
        <v>0</v>
      </c>
      <c r="I50" s="24">
        <f t="shared" si="10"/>
        <v>0</v>
      </c>
      <c r="J50" s="24">
        <f t="shared" si="10"/>
        <v>0</v>
      </c>
      <c r="K50" s="24">
        <f t="shared" si="10"/>
        <v>0</v>
      </c>
      <c r="L50" s="24">
        <f t="shared" si="10"/>
        <v>0</v>
      </c>
      <c r="M50" s="24">
        <f t="shared" si="10"/>
        <v>0</v>
      </c>
      <c r="N50" s="24">
        <f t="shared" si="10"/>
        <v>0</v>
      </c>
      <c r="O50" s="24">
        <f t="shared" si="10"/>
        <v>0</v>
      </c>
      <c r="P50" s="24">
        <f t="shared" si="10"/>
        <v>0</v>
      </c>
      <c r="Q50" s="24">
        <f t="shared" si="10"/>
        <v>0</v>
      </c>
      <c r="R50" s="24">
        <f t="shared" si="10"/>
        <v>0</v>
      </c>
      <c r="S50" s="24">
        <f t="shared" si="10"/>
        <v>0</v>
      </c>
      <c r="T50" s="24">
        <f t="shared" si="10"/>
        <v>0</v>
      </c>
      <c r="U50" s="24">
        <f t="shared" si="10"/>
        <v>0</v>
      </c>
      <c r="V50" s="24">
        <f t="shared" si="10"/>
        <v>0</v>
      </c>
      <c r="W50" s="24">
        <f t="shared" si="10"/>
        <v>0</v>
      </c>
      <c r="X50" s="24">
        <f t="shared" si="10"/>
        <v>0</v>
      </c>
      <c r="Y50" s="24">
        <f t="shared" si="10"/>
        <v>0</v>
      </c>
      <c r="Z50" s="24">
        <f t="shared" si="10"/>
        <v>0</v>
      </c>
      <c r="AA50" s="24">
        <f t="shared" si="10"/>
        <v>0</v>
      </c>
    </row>
    <row r="51" ht="15.75" customHeight="1" spans="1:27">
      <c r="A51" s="23">
        <v>210421000</v>
      </c>
      <c r="B51" s="26" t="s">
        <v>1238</v>
      </c>
      <c r="C51" s="24">
        <f t="shared" si="0"/>
        <v>0</v>
      </c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</row>
    <row r="52" ht="15.75" customHeight="1" spans="1:27">
      <c r="A52" s="23">
        <v>210423000</v>
      </c>
      <c r="B52" s="26" t="s">
        <v>1239</v>
      </c>
      <c r="C52" s="24">
        <f t="shared" si="0"/>
        <v>0</v>
      </c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</row>
    <row r="53" ht="15.75" customHeight="1" spans="1:27">
      <c r="A53" s="23">
        <v>210422000</v>
      </c>
      <c r="B53" s="26" t="s">
        <v>1240</v>
      </c>
      <c r="C53" s="24">
        <f t="shared" si="0"/>
        <v>0</v>
      </c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</row>
    <row r="54" ht="15.75" customHeight="1" spans="1:27">
      <c r="A54" s="23">
        <v>210411000</v>
      </c>
      <c r="B54" s="26" t="s">
        <v>1241</v>
      </c>
      <c r="C54" s="24">
        <f t="shared" si="0"/>
        <v>0</v>
      </c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</row>
    <row r="55" ht="15.75" customHeight="1" spans="1:27">
      <c r="A55" s="23">
        <v>210402000</v>
      </c>
      <c r="B55" s="26" t="s">
        <v>1242</v>
      </c>
      <c r="C55" s="24">
        <f t="shared" si="0"/>
        <v>0</v>
      </c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</row>
    <row r="56" ht="15.75" customHeight="1" spans="1:27">
      <c r="A56" s="23">
        <v>210403000</v>
      </c>
      <c r="B56" s="26" t="s">
        <v>1243</v>
      </c>
      <c r="C56" s="24">
        <f t="shared" si="0"/>
        <v>0</v>
      </c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</row>
    <row r="57" ht="15.75" customHeight="1" spans="1:27">
      <c r="A57" s="23">
        <v>210404000</v>
      </c>
      <c r="B57" s="26" t="s">
        <v>1244</v>
      </c>
      <c r="C57" s="24">
        <f t="shared" si="0"/>
        <v>0</v>
      </c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</row>
    <row r="58" ht="15.75" customHeight="1" spans="1:27">
      <c r="A58" s="23">
        <v>210599000</v>
      </c>
      <c r="B58" s="26" t="s">
        <v>1245</v>
      </c>
      <c r="C58" s="24">
        <f t="shared" si="0"/>
        <v>0</v>
      </c>
      <c r="D58" s="24">
        <f t="shared" ref="D58:AA58" si="11">SUM(D59:D60)</f>
        <v>0</v>
      </c>
      <c r="E58" s="24">
        <f t="shared" si="11"/>
        <v>0</v>
      </c>
      <c r="F58" s="24">
        <f t="shared" si="11"/>
        <v>0</v>
      </c>
      <c r="G58" s="24">
        <f t="shared" si="11"/>
        <v>0</v>
      </c>
      <c r="H58" s="24">
        <f t="shared" si="11"/>
        <v>0</v>
      </c>
      <c r="I58" s="24">
        <f t="shared" si="11"/>
        <v>0</v>
      </c>
      <c r="J58" s="24">
        <f t="shared" si="11"/>
        <v>0</v>
      </c>
      <c r="K58" s="24">
        <f t="shared" si="11"/>
        <v>0</v>
      </c>
      <c r="L58" s="24">
        <f t="shared" si="11"/>
        <v>0</v>
      </c>
      <c r="M58" s="24">
        <f t="shared" si="11"/>
        <v>0</v>
      </c>
      <c r="N58" s="24">
        <f t="shared" si="11"/>
        <v>0</v>
      </c>
      <c r="O58" s="24">
        <f t="shared" si="11"/>
        <v>0</v>
      </c>
      <c r="P58" s="24">
        <f t="shared" si="11"/>
        <v>0</v>
      </c>
      <c r="Q58" s="24">
        <f t="shared" si="11"/>
        <v>0</v>
      </c>
      <c r="R58" s="24">
        <f t="shared" si="11"/>
        <v>0</v>
      </c>
      <c r="S58" s="24">
        <f t="shared" si="11"/>
        <v>0</v>
      </c>
      <c r="T58" s="24">
        <f t="shared" si="11"/>
        <v>0</v>
      </c>
      <c r="U58" s="24">
        <f t="shared" si="11"/>
        <v>0</v>
      </c>
      <c r="V58" s="24">
        <f t="shared" si="11"/>
        <v>0</v>
      </c>
      <c r="W58" s="24">
        <f t="shared" si="11"/>
        <v>0</v>
      </c>
      <c r="X58" s="24">
        <f t="shared" si="11"/>
        <v>0</v>
      </c>
      <c r="Y58" s="24">
        <f t="shared" si="11"/>
        <v>0</v>
      </c>
      <c r="Z58" s="24">
        <f t="shared" si="11"/>
        <v>0</v>
      </c>
      <c r="AA58" s="24">
        <f t="shared" si="11"/>
        <v>0</v>
      </c>
    </row>
    <row r="59" ht="15.75" customHeight="1" spans="1:27">
      <c r="A59" s="23">
        <v>210500000</v>
      </c>
      <c r="B59" s="26" t="s">
        <v>1201</v>
      </c>
      <c r="C59" s="24">
        <f t="shared" si="0"/>
        <v>0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</row>
    <row r="60" ht="15.75" customHeight="1" spans="1:27">
      <c r="A60" s="23">
        <v>210598000</v>
      </c>
      <c r="B60" s="26" t="s">
        <v>1204</v>
      </c>
      <c r="C60" s="24">
        <f t="shared" si="0"/>
        <v>0</v>
      </c>
      <c r="D60" s="24">
        <f t="shared" ref="D60:AA60" si="12">SUM(D61:D66)</f>
        <v>0</v>
      </c>
      <c r="E60" s="24">
        <f t="shared" si="12"/>
        <v>0</v>
      </c>
      <c r="F60" s="24">
        <f t="shared" si="12"/>
        <v>0</v>
      </c>
      <c r="G60" s="24">
        <f t="shared" si="12"/>
        <v>0</v>
      </c>
      <c r="H60" s="24">
        <f t="shared" si="12"/>
        <v>0</v>
      </c>
      <c r="I60" s="24">
        <f t="shared" si="12"/>
        <v>0</v>
      </c>
      <c r="J60" s="24">
        <f t="shared" si="12"/>
        <v>0</v>
      </c>
      <c r="K60" s="24">
        <f t="shared" si="12"/>
        <v>0</v>
      </c>
      <c r="L60" s="24">
        <f t="shared" si="12"/>
        <v>0</v>
      </c>
      <c r="M60" s="24">
        <f t="shared" si="12"/>
        <v>0</v>
      </c>
      <c r="N60" s="24">
        <f t="shared" si="12"/>
        <v>0</v>
      </c>
      <c r="O60" s="24">
        <f t="shared" si="12"/>
        <v>0</v>
      </c>
      <c r="P60" s="24">
        <f t="shared" si="12"/>
        <v>0</v>
      </c>
      <c r="Q60" s="24">
        <f t="shared" si="12"/>
        <v>0</v>
      </c>
      <c r="R60" s="24">
        <f t="shared" si="12"/>
        <v>0</v>
      </c>
      <c r="S60" s="24">
        <f t="shared" si="12"/>
        <v>0</v>
      </c>
      <c r="T60" s="24">
        <f t="shared" si="12"/>
        <v>0</v>
      </c>
      <c r="U60" s="24">
        <f t="shared" si="12"/>
        <v>0</v>
      </c>
      <c r="V60" s="24">
        <f t="shared" si="12"/>
        <v>0</v>
      </c>
      <c r="W60" s="24">
        <f t="shared" si="12"/>
        <v>0</v>
      </c>
      <c r="X60" s="24">
        <f t="shared" si="12"/>
        <v>0</v>
      </c>
      <c r="Y60" s="24">
        <f t="shared" si="12"/>
        <v>0</v>
      </c>
      <c r="Z60" s="24">
        <f t="shared" si="12"/>
        <v>0</v>
      </c>
      <c r="AA60" s="24">
        <f t="shared" si="12"/>
        <v>0</v>
      </c>
    </row>
    <row r="61" ht="15.75" customHeight="1" spans="1:27">
      <c r="A61" s="23">
        <v>210502000</v>
      </c>
      <c r="B61" s="26" t="s">
        <v>1246</v>
      </c>
      <c r="C61" s="24">
        <f t="shared" si="0"/>
        <v>0</v>
      </c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</row>
    <row r="62" ht="15.75" customHeight="1" spans="1:27">
      <c r="A62" s="23">
        <v>210504000</v>
      </c>
      <c r="B62" s="26" t="s">
        <v>1247</v>
      </c>
      <c r="C62" s="24">
        <f t="shared" si="0"/>
        <v>0</v>
      </c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</row>
    <row r="63" ht="15.75" customHeight="1" spans="1:27">
      <c r="A63" s="23">
        <v>210503000</v>
      </c>
      <c r="B63" s="26" t="s">
        <v>1248</v>
      </c>
      <c r="C63" s="24">
        <f t="shared" si="0"/>
        <v>0</v>
      </c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</row>
    <row r="64" ht="15.75" customHeight="1" spans="1:27">
      <c r="A64" s="23">
        <v>210505000</v>
      </c>
      <c r="B64" s="26" t="s">
        <v>1249</v>
      </c>
      <c r="C64" s="24">
        <f t="shared" si="0"/>
        <v>0</v>
      </c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</row>
    <row r="65" ht="15.75" customHeight="1" spans="1:27">
      <c r="A65" s="23">
        <v>210521000</v>
      </c>
      <c r="B65" s="26" t="s">
        <v>1250</v>
      </c>
      <c r="C65" s="24">
        <f t="shared" si="0"/>
        <v>0</v>
      </c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</row>
    <row r="66" ht="15.75" customHeight="1" spans="1:27">
      <c r="A66" s="23">
        <v>210522000</v>
      </c>
      <c r="B66" s="26" t="s">
        <v>1251</v>
      </c>
      <c r="C66" s="24">
        <f t="shared" si="0"/>
        <v>0</v>
      </c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</row>
    <row r="67" ht="15.75" customHeight="1" spans="1:27">
      <c r="A67" s="23">
        <v>210699000</v>
      </c>
      <c r="B67" s="26" t="s">
        <v>1252</v>
      </c>
      <c r="C67" s="24">
        <f t="shared" si="0"/>
        <v>0</v>
      </c>
      <c r="D67" s="24">
        <f t="shared" ref="D67:AA67" si="13">SUM(D68:D69)</f>
        <v>0</v>
      </c>
      <c r="E67" s="24">
        <f t="shared" si="13"/>
        <v>0</v>
      </c>
      <c r="F67" s="24">
        <f t="shared" si="13"/>
        <v>0</v>
      </c>
      <c r="G67" s="24">
        <f t="shared" si="13"/>
        <v>0</v>
      </c>
      <c r="H67" s="24">
        <f t="shared" si="13"/>
        <v>0</v>
      </c>
      <c r="I67" s="24">
        <f t="shared" si="13"/>
        <v>0</v>
      </c>
      <c r="J67" s="24">
        <f t="shared" si="13"/>
        <v>0</v>
      </c>
      <c r="K67" s="24">
        <f t="shared" si="13"/>
        <v>0</v>
      </c>
      <c r="L67" s="24">
        <f t="shared" si="13"/>
        <v>0</v>
      </c>
      <c r="M67" s="24">
        <f t="shared" si="13"/>
        <v>0</v>
      </c>
      <c r="N67" s="24">
        <f t="shared" si="13"/>
        <v>0</v>
      </c>
      <c r="O67" s="24">
        <f t="shared" si="13"/>
        <v>0</v>
      </c>
      <c r="P67" s="24">
        <f t="shared" si="13"/>
        <v>0</v>
      </c>
      <c r="Q67" s="24">
        <f t="shared" si="13"/>
        <v>0</v>
      </c>
      <c r="R67" s="24">
        <f t="shared" si="13"/>
        <v>0</v>
      </c>
      <c r="S67" s="24">
        <f t="shared" si="13"/>
        <v>0</v>
      </c>
      <c r="T67" s="24">
        <f t="shared" si="13"/>
        <v>0</v>
      </c>
      <c r="U67" s="24">
        <f t="shared" si="13"/>
        <v>0</v>
      </c>
      <c r="V67" s="24">
        <f t="shared" si="13"/>
        <v>0</v>
      </c>
      <c r="W67" s="24">
        <f t="shared" si="13"/>
        <v>0</v>
      </c>
      <c r="X67" s="24">
        <f t="shared" si="13"/>
        <v>0</v>
      </c>
      <c r="Y67" s="24">
        <f t="shared" si="13"/>
        <v>0</v>
      </c>
      <c r="Z67" s="24">
        <f t="shared" si="13"/>
        <v>0</v>
      </c>
      <c r="AA67" s="24">
        <f t="shared" si="13"/>
        <v>0</v>
      </c>
    </row>
    <row r="68" ht="15.75" customHeight="1" spans="1:27">
      <c r="A68" s="23">
        <v>210600000</v>
      </c>
      <c r="B68" s="26" t="s">
        <v>1201</v>
      </c>
      <c r="C68" s="24">
        <f t="shared" si="0"/>
        <v>0</v>
      </c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</row>
    <row r="69" ht="15.75" customHeight="1" spans="1:27">
      <c r="A69" s="23">
        <v>210698000</v>
      </c>
      <c r="B69" s="26" t="s">
        <v>1204</v>
      </c>
      <c r="C69" s="24">
        <f t="shared" si="0"/>
        <v>0</v>
      </c>
      <c r="D69" s="24">
        <f t="shared" ref="D69:AA69" si="14">SUM(D70:D75)</f>
        <v>0</v>
      </c>
      <c r="E69" s="24">
        <f t="shared" si="14"/>
        <v>0</v>
      </c>
      <c r="F69" s="24">
        <f t="shared" si="14"/>
        <v>0</v>
      </c>
      <c r="G69" s="24">
        <f t="shared" si="14"/>
        <v>0</v>
      </c>
      <c r="H69" s="24">
        <f t="shared" si="14"/>
        <v>0</v>
      </c>
      <c r="I69" s="24">
        <f t="shared" si="14"/>
        <v>0</v>
      </c>
      <c r="J69" s="24">
        <f t="shared" si="14"/>
        <v>0</v>
      </c>
      <c r="K69" s="24">
        <f t="shared" si="14"/>
        <v>0</v>
      </c>
      <c r="L69" s="24">
        <f t="shared" si="14"/>
        <v>0</v>
      </c>
      <c r="M69" s="24">
        <f t="shared" si="14"/>
        <v>0</v>
      </c>
      <c r="N69" s="24">
        <f t="shared" si="14"/>
        <v>0</v>
      </c>
      <c r="O69" s="24">
        <f t="shared" si="14"/>
        <v>0</v>
      </c>
      <c r="P69" s="24">
        <f t="shared" si="14"/>
        <v>0</v>
      </c>
      <c r="Q69" s="24">
        <f t="shared" si="14"/>
        <v>0</v>
      </c>
      <c r="R69" s="24">
        <f t="shared" si="14"/>
        <v>0</v>
      </c>
      <c r="S69" s="24">
        <f t="shared" si="14"/>
        <v>0</v>
      </c>
      <c r="T69" s="24">
        <f t="shared" si="14"/>
        <v>0</v>
      </c>
      <c r="U69" s="24">
        <f t="shared" si="14"/>
        <v>0</v>
      </c>
      <c r="V69" s="24">
        <f t="shared" si="14"/>
        <v>0</v>
      </c>
      <c r="W69" s="24">
        <f t="shared" si="14"/>
        <v>0</v>
      </c>
      <c r="X69" s="24">
        <f t="shared" si="14"/>
        <v>0</v>
      </c>
      <c r="Y69" s="24">
        <f t="shared" si="14"/>
        <v>0</v>
      </c>
      <c r="Z69" s="24">
        <f t="shared" si="14"/>
        <v>0</v>
      </c>
      <c r="AA69" s="24">
        <f t="shared" si="14"/>
        <v>0</v>
      </c>
    </row>
    <row r="70" ht="15.75" customHeight="1" spans="1:27">
      <c r="A70" s="23">
        <v>210681000</v>
      </c>
      <c r="B70" s="26" t="s">
        <v>1253</v>
      </c>
      <c r="C70" s="24">
        <f t="shared" ref="C70:C133" si="15">SUM(D70:AA70)</f>
        <v>0</v>
      </c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</row>
    <row r="71" ht="15.75" customHeight="1" spans="1:27">
      <c r="A71" s="23">
        <v>210682000</v>
      </c>
      <c r="B71" s="26" t="s">
        <v>1254</v>
      </c>
      <c r="C71" s="24">
        <f t="shared" si="15"/>
        <v>0</v>
      </c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</row>
    <row r="72" ht="15.75" customHeight="1" spans="1:27">
      <c r="A72" s="23">
        <v>210624000</v>
      </c>
      <c r="B72" s="26" t="s">
        <v>1255</v>
      </c>
      <c r="C72" s="24">
        <f t="shared" si="15"/>
        <v>0</v>
      </c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</row>
    <row r="73" ht="15.75" customHeight="1" spans="1:27">
      <c r="A73" s="23">
        <v>210604000</v>
      </c>
      <c r="B73" s="26" t="s">
        <v>1256</v>
      </c>
      <c r="C73" s="24">
        <f t="shared" si="15"/>
        <v>0</v>
      </c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</row>
    <row r="74" ht="15.75" customHeight="1" spans="1:27">
      <c r="A74" s="23">
        <v>210603000</v>
      </c>
      <c r="B74" s="26" t="s">
        <v>1257</v>
      </c>
      <c r="C74" s="24">
        <f t="shared" si="15"/>
        <v>0</v>
      </c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</row>
    <row r="75" ht="15.75" customHeight="1" spans="1:27">
      <c r="A75" s="23">
        <v>210602000</v>
      </c>
      <c r="B75" s="26" t="s">
        <v>1258</v>
      </c>
      <c r="C75" s="24">
        <f t="shared" si="15"/>
        <v>0</v>
      </c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</row>
    <row r="76" ht="15.75" customHeight="1" spans="1:27">
      <c r="A76" s="23">
        <v>210799000</v>
      </c>
      <c r="B76" s="26" t="s">
        <v>1259</v>
      </c>
      <c r="C76" s="24">
        <f t="shared" si="15"/>
        <v>0</v>
      </c>
      <c r="D76" s="24">
        <f t="shared" ref="D76:AA76" si="16">SUM(D77:D78)</f>
        <v>0</v>
      </c>
      <c r="E76" s="24">
        <f t="shared" si="16"/>
        <v>0</v>
      </c>
      <c r="F76" s="24">
        <f t="shared" si="16"/>
        <v>0</v>
      </c>
      <c r="G76" s="24">
        <f t="shared" si="16"/>
        <v>0</v>
      </c>
      <c r="H76" s="24">
        <f t="shared" si="16"/>
        <v>0</v>
      </c>
      <c r="I76" s="24">
        <f t="shared" si="16"/>
        <v>0</v>
      </c>
      <c r="J76" s="24">
        <f t="shared" si="16"/>
        <v>0</v>
      </c>
      <c r="K76" s="24">
        <f t="shared" si="16"/>
        <v>0</v>
      </c>
      <c r="L76" s="24">
        <f t="shared" si="16"/>
        <v>0</v>
      </c>
      <c r="M76" s="24">
        <f t="shared" si="16"/>
        <v>0</v>
      </c>
      <c r="N76" s="24">
        <f t="shared" si="16"/>
        <v>0</v>
      </c>
      <c r="O76" s="24">
        <f t="shared" si="16"/>
        <v>0</v>
      </c>
      <c r="P76" s="24">
        <f t="shared" si="16"/>
        <v>0</v>
      </c>
      <c r="Q76" s="24">
        <f t="shared" si="16"/>
        <v>0</v>
      </c>
      <c r="R76" s="24">
        <f t="shared" si="16"/>
        <v>0</v>
      </c>
      <c r="S76" s="24">
        <f t="shared" si="16"/>
        <v>0</v>
      </c>
      <c r="T76" s="24">
        <f t="shared" si="16"/>
        <v>0</v>
      </c>
      <c r="U76" s="24">
        <f t="shared" si="16"/>
        <v>0</v>
      </c>
      <c r="V76" s="24">
        <f t="shared" si="16"/>
        <v>0</v>
      </c>
      <c r="W76" s="24">
        <f t="shared" si="16"/>
        <v>0</v>
      </c>
      <c r="X76" s="24">
        <f t="shared" si="16"/>
        <v>0</v>
      </c>
      <c r="Y76" s="24">
        <f t="shared" si="16"/>
        <v>0</v>
      </c>
      <c r="Z76" s="24">
        <f t="shared" si="16"/>
        <v>0</v>
      </c>
      <c r="AA76" s="24">
        <f t="shared" si="16"/>
        <v>0</v>
      </c>
    </row>
    <row r="77" ht="15.75" customHeight="1" spans="1:27">
      <c r="A77" s="23">
        <v>210700000</v>
      </c>
      <c r="B77" s="26" t="s">
        <v>1201</v>
      </c>
      <c r="C77" s="24">
        <f t="shared" si="15"/>
        <v>0</v>
      </c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</row>
    <row r="78" ht="15.75" customHeight="1" spans="1:27">
      <c r="A78" s="23">
        <v>210798000</v>
      </c>
      <c r="B78" s="26" t="s">
        <v>1204</v>
      </c>
      <c r="C78" s="24">
        <f t="shared" si="15"/>
        <v>0</v>
      </c>
      <c r="D78" s="24">
        <f t="shared" ref="D78:AA78" si="17">SUM(D79:D85)</f>
        <v>0</v>
      </c>
      <c r="E78" s="24">
        <f t="shared" si="17"/>
        <v>0</v>
      </c>
      <c r="F78" s="24">
        <f t="shared" si="17"/>
        <v>0</v>
      </c>
      <c r="G78" s="24">
        <f t="shared" si="17"/>
        <v>0</v>
      </c>
      <c r="H78" s="24">
        <f t="shared" si="17"/>
        <v>0</v>
      </c>
      <c r="I78" s="24">
        <f t="shared" si="17"/>
        <v>0</v>
      </c>
      <c r="J78" s="24">
        <f t="shared" si="17"/>
        <v>0</v>
      </c>
      <c r="K78" s="24">
        <f t="shared" si="17"/>
        <v>0</v>
      </c>
      <c r="L78" s="24">
        <f t="shared" si="17"/>
        <v>0</v>
      </c>
      <c r="M78" s="24">
        <f t="shared" si="17"/>
        <v>0</v>
      </c>
      <c r="N78" s="24">
        <f t="shared" si="17"/>
        <v>0</v>
      </c>
      <c r="O78" s="24">
        <f t="shared" si="17"/>
        <v>0</v>
      </c>
      <c r="P78" s="24">
        <f t="shared" si="17"/>
        <v>0</v>
      </c>
      <c r="Q78" s="24">
        <f t="shared" si="17"/>
        <v>0</v>
      </c>
      <c r="R78" s="24">
        <f t="shared" si="17"/>
        <v>0</v>
      </c>
      <c r="S78" s="24">
        <f t="shared" si="17"/>
        <v>0</v>
      </c>
      <c r="T78" s="24">
        <f t="shared" si="17"/>
        <v>0</v>
      </c>
      <c r="U78" s="24">
        <f t="shared" si="17"/>
        <v>0</v>
      </c>
      <c r="V78" s="24">
        <f t="shared" si="17"/>
        <v>0</v>
      </c>
      <c r="W78" s="24">
        <f t="shared" si="17"/>
        <v>0</v>
      </c>
      <c r="X78" s="24">
        <f t="shared" si="17"/>
        <v>0</v>
      </c>
      <c r="Y78" s="24">
        <f t="shared" si="17"/>
        <v>0</v>
      </c>
      <c r="Z78" s="24">
        <f t="shared" si="17"/>
        <v>0</v>
      </c>
      <c r="AA78" s="24">
        <f t="shared" si="17"/>
        <v>0</v>
      </c>
    </row>
    <row r="79" ht="15.75" customHeight="1" spans="1:27">
      <c r="A79" s="23">
        <v>210781000</v>
      </c>
      <c r="B79" s="26" t="s">
        <v>1260</v>
      </c>
      <c r="C79" s="24">
        <f t="shared" si="15"/>
        <v>0</v>
      </c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</row>
    <row r="80" ht="15.75" customHeight="1" spans="1:27">
      <c r="A80" s="23">
        <v>210727000</v>
      </c>
      <c r="B80" s="26" t="s">
        <v>1261</v>
      </c>
      <c r="C80" s="24">
        <f t="shared" si="15"/>
        <v>0</v>
      </c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</row>
    <row r="81" ht="15.75" customHeight="1" spans="1:27">
      <c r="A81" s="23">
        <v>210782000</v>
      </c>
      <c r="B81" s="26" t="s">
        <v>1262</v>
      </c>
      <c r="C81" s="24">
        <f t="shared" si="15"/>
        <v>0</v>
      </c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</row>
    <row r="82" ht="15.75" customHeight="1" spans="1:27">
      <c r="A82" s="23">
        <v>210726000</v>
      </c>
      <c r="B82" s="26" t="s">
        <v>1263</v>
      </c>
      <c r="C82" s="24">
        <f t="shared" si="15"/>
        <v>0</v>
      </c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</row>
    <row r="83" ht="15.75" customHeight="1" spans="1:27">
      <c r="A83" s="23">
        <v>210702000</v>
      </c>
      <c r="B83" s="26" t="s">
        <v>1264</v>
      </c>
      <c r="C83" s="24">
        <f t="shared" si="15"/>
        <v>0</v>
      </c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</row>
    <row r="84" ht="15.75" customHeight="1" spans="1:27">
      <c r="A84" s="23">
        <v>210703000</v>
      </c>
      <c r="B84" s="26" t="s">
        <v>1265</v>
      </c>
      <c r="C84" s="24">
        <f t="shared" si="15"/>
        <v>0</v>
      </c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</row>
    <row r="85" ht="15.75" customHeight="1" spans="1:27">
      <c r="A85" s="23">
        <v>210711000</v>
      </c>
      <c r="B85" s="26" t="s">
        <v>1266</v>
      </c>
      <c r="C85" s="24">
        <f t="shared" si="15"/>
        <v>0</v>
      </c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</row>
    <row r="86" ht="15.75" customHeight="1" spans="1:27">
      <c r="A86" s="23">
        <v>210899000</v>
      </c>
      <c r="B86" s="26" t="s">
        <v>1267</v>
      </c>
      <c r="C86" s="24">
        <f t="shared" si="15"/>
        <v>389732</v>
      </c>
      <c r="D86" s="24">
        <f t="shared" ref="D86:AA86" si="18">SUM(D87:D88)</f>
        <v>30561</v>
      </c>
      <c r="E86" s="24">
        <f t="shared" si="18"/>
        <v>0</v>
      </c>
      <c r="F86" s="24">
        <f t="shared" si="18"/>
        <v>0</v>
      </c>
      <c r="G86" s="24">
        <f t="shared" si="18"/>
        <v>23600</v>
      </c>
      <c r="H86" s="24">
        <f t="shared" si="18"/>
        <v>47003</v>
      </c>
      <c r="I86" s="24">
        <f t="shared" si="18"/>
        <v>104</v>
      </c>
      <c r="J86" s="24">
        <f t="shared" si="18"/>
        <v>2604</v>
      </c>
      <c r="K86" s="24">
        <f t="shared" si="18"/>
        <v>97271</v>
      </c>
      <c r="L86" s="24">
        <f t="shared" si="18"/>
        <v>18671</v>
      </c>
      <c r="M86" s="24">
        <f t="shared" si="18"/>
        <v>21000</v>
      </c>
      <c r="N86" s="24">
        <f t="shared" si="18"/>
        <v>43886</v>
      </c>
      <c r="O86" s="24">
        <f t="shared" si="18"/>
        <v>38610</v>
      </c>
      <c r="P86" s="24">
        <f t="shared" si="18"/>
        <v>4995</v>
      </c>
      <c r="Q86" s="24">
        <f t="shared" si="18"/>
        <v>0</v>
      </c>
      <c r="R86" s="24">
        <f t="shared" si="18"/>
        <v>356</v>
      </c>
      <c r="S86" s="24">
        <f t="shared" si="18"/>
        <v>0</v>
      </c>
      <c r="T86" s="24">
        <f t="shared" si="18"/>
        <v>0</v>
      </c>
      <c r="U86" s="24">
        <f t="shared" si="18"/>
        <v>3892</v>
      </c>
      <c r="V86" s="24">
        <f t="shared" si="18"/>
        <v>11332</v>
      </c>
      <c r="W86" s="24">
        <f t="shared" si="18"/>
        <v>276</v>
      </c>
      <c r="X86" s="24">
        <f t="shared" si="18"/>
        <v>2822</v>
      </c>
      <c r="Y86" s="24">
        <f t="shared" si="18"/>
        <v>32749</v>
      </c>
      <c r="Z86" s="24">
        <f t="shared" si="18"/>
        <v>0</v>
      </c>
      <c r="AA86" s="24">
        <f t="shared" si="18"/>
        <v>10000</v>
      </c>
    </row>
    <row r="87" ht="15.75" customHeight="1" spans="1:27">
      <c r="A87" s="23">
        <v>210800000</v>
      </c>
      <c r="B87" s="26" t="s">
        <v>1201</v>
      </c>
      <c r="C87" s="24">
        <f t="shared" si="15"/>
        <v>0</v>
      </c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</row>
    <row r="88" ht="15.75" customHeight="1" spans="1:27">
      <c r="A88" s="23">
        <v>210898000</v>
      </c>
      <c r="B88" s="26" t="s">
        <v>1204</v>
      </c>
      <c r="C88" s="24">
        <f t="shared" si="15"/>
        <v>389732</v>
      </c>
      <c r="D88" s="24">
        <f t="shared" ref="D88:AA88" si="19">SUM(D89:D94)</f>
        <v>30561</v>
      </c>
      <c r="E88" s="24">
        <f t="shared" si="19"/>
        <v>0</v>
      </c>
      <c r="F88" s="24">
        <f t="shared" si="19"/>
        <v>0</v>
      </c>
      <c r="G88" s="24">
        <f t="shared" si="19"/>
        <v>23600</v>
      </c>
      <c r="H88" s="24">
        <f t="shared" si="19"/>
        <v>47003</v>
      </c>
      <c r="I88" s="24">
        <f t="shared" si="19"/>
        <v>104</v>
      </c>
      <c r="J88" s="24">
        <f t="shared" si="19"/>
        <v>2604</v>
      </c>
      <c r="K88" s="24">
        <f t="shared" si="19"/>
        <v>97271</v>
      </c>
      <c r="L88" s="24">
        <f t="shared" si="19"/>
        <v>18671</v>
      </c>
      <c r="M88" s="24">
        <f t="shared" si="19"/>
        <v>21000</v>
      </c>
      <c r="N88" s="24">
        <f t="shared" si="19"/>
        <v>43886</v>
      </c>
      <c r="O88" s="24">
        <f t="shared" si="19"/>
        <v>38610</v>
      </c>
      <c r="P88" s="24">
        <f t="shared" si="19"/>
        <v>4995</v>
      </c>
      <c r="Q88" s="24">
        <f t="shared" si="19"/>
        <v>0</v>
      </c>
      <c r="R88" s="24">
        <f t="shared" si="19"/>
        <v>356</v>
      </c>
      <c r="S88" s="24">
        <f t="shared" si="19"/>
        <v>0</v>
      </c>
      <c r="T88" s="24">
        <f t="shared" si="19"/>
        <v>0</v>
      </c>
      <c r="U88" s="24">
        <f t="shared" si="19"/>
        <v>3892</v>
      </c>
      <c r="V88" s="24">
        <f t="shared" si="19"/>
        <v>11332</v>
      </c>
      <c r="W88" s="24">
        <f t="shared" si="19"/>
        <v>276</v>
      </c>
      <c r="X88" s="24">
        <f t="shared" si="19"/>
        <v>2822</v>
      </c>
      <c r="Y88" s="24">
        <f t="shared" si="19"/>
        <v>32749</v>
      </c>
      <c r="Z88" s="24">
        <f t="shared" si="19"/>
        <v>0</v>
      </c>
      <c r="AA88" s="24">
        <f t="shared" si="19"/>
        <v>10000</v>
      </c>
    </row>
    <row r="89" ht="15.75" customHeight="1" spans="1:27">
      <c r="A89" s="23">
        <v>210881000</v>
      </c>
      <c r="B89" s="26" t="s">
        <v>1268</v>
      </c>
      <c r="C89" s="24">
        <f t="shared" si="15"/>
        <v>389732</v>
      </c>
      <c r="D89" s="25">
        <v>30561</v>
      </c>
      <c r="E89" s="25"/>
      <c r="F89" s="25"/>
      <c r="G89" s="25">
        <v>23600</v>
      </c>
      <c r="H89" s="25">
        <v>47003</v>
      </c>
      <c r="I89" s="25">
        <v>104</v>
      </c>
      <c r="J89" s="25">
        <v>2604</v>
      </c>
      <c r="K89" s="25">
        <v>97271</v>
      </c>
      <c r="L89" s="25">
        <v>18671</v>
      </c>
      <c r="M89" s="25">
        <v>21000</v>
      </c>
      <c r="N89" s="25">
        <v>43886</v>
      </c>
      <c r="O89" s="25">
        <v>38610</v>
      </c>
      <c r="P89" s="25">
        <v>4995</v>
      </c>
      <c r="Q89" s="25"/>
      <c r="R89" s="25">
        <v>356</v>
      </c>
      <c r="S89" s="25"/>
      <c r="T89" s="25"/>
      <c r="U89" s="25">
        <v>3892</v>
      </c>
      <c r="V89" s="25">
        <v>11332</v>
      </c>
      <c r="W89" s="25">
        <v>276</v>
      </c>
      <c r="X89" s="25">
        <v>2822</v>
      </c>
      <c r="Y89" s="25">
        <v>32749</v>
      </c>
      <c r="Z89" s="25"/>
      <c r="AA89" s="25">
        <v>10000</v>
      </c>
    </row>
    <row r="90" ht="15.75" customHeight="1" spans="1:27">
      <c r="A90" s="23">
        <v>210882000</v>
      </c>
      <c r="B90" s="26" t="s">
        <v>1269</v>
      </c>
      <c r="C90" s="24">
        <f t="shared" si="15"/>
        <v>0</v>
      </c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</row>
    <row r="91" ht="15.75" customHeight="1" spans="1:27">
      <c r="A91" s="23">
        <v>210811000</v>
      </c>
      <c r="B91" s="26" t="s">
        <v>1270</v>
      </c>
      <c r="C91" s="24">
        <f t="shared" si="15"/>
        <v>0</v>
      </c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</row>
    <row r="92" ht="15.75" customHeight="1" spans="1:27">
      <c r="A92" s="23">
        <v>210804000</v>
      </c>
      <c r="B92" s="26" t="s">
        <v>1271</v>
      </c>
      <c r="C92" s="24">
        <f t="shared" si="15"/>
        <v>0</v>
      </c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</row>
    <row r="93" ht="15.75" customHeight="1" spans="1:27">
      <c r="A93" s="23">
        <v>210802000</v>
      </c>
      <c r="B93" s="26" t="s">
        <v>1272</v>
      </c>
      <c r="C93" s="24">
        <f t="shared" si="15"/>
        <v>0</v>
      </c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</row>
    <row r="94" ht="15.75" customHeight="1" spans="1:27">
      <c r="A94" s="23">
        <v>210803000</v>
      </c>
      <c r="B94" s="26" t="s">
        <v>1273</v>
      </c>
      <c r="C94" s="24">
        <f t="shared" si="15"/>
        <v>0</v>
      </c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</row>
    <row r="95" ht="15.75" customHeight="1" spans="1:27">
      <c r="A95" s="23">
        <v>210924999</v>
      </c>
      <c r="B95" s="26" t="s">
        <v>1274</v>
      </c>
      <c r="C95" s="24">
        <f t="shared" si="15"/>
        <v>0</v>
      </c>
      <c r="D95" s="24">
        <f t="shared" ref="D95:AA95" si="20">SUM(D96:D97)</f>
        <v>0</v>
      </c>
      <c r="E95" s="24">
        <f t="shared" si="20"/>
        <v>0</v>
      </c>
      <c r="F95" s="24">
        <f t="shared" si="20"/>
        <v>0</v>
      </c>
      <c r="G95" s="24">
        <f t="shared" si="20"/>
        <v>0</v>
      </c>
      <c r="H95" s="24">
        <f t="shared" si="20"/>
        <v>0</v>
      </c>
      <c r="I95" s="24">
        <f t="shared" si="20"/>
        <v>0</v>
      </c>
      <c r="J95" s="24">
        <f t="shared" si="20"/>
        <v>0</v>
      </c>
      <c r="K95" s="24">
        <f t="shared" si="20"/>
        <v>0</v>
      </c>
      <c r="L95" s="24">
        <f t="shared" si="20"/>
        <v>0</v>
      </c>
      <c r="M95" s="24">
        <f t="shared" si="20"/>
        <v>0</v>
      </c>
      <c r="N95" s="24">
        <f t="shared" si="20"/>
        <v>0</v>
      </c>
      <c r="O95" s="24">
        <f t="shared" si="20"/>
        <v>0</v>
      </c>
      <c r="P95" s="24">
        <f t="shared" si="20"/>
        <v>0</v>
      </c>
      <c r="Q95" s="24">
        <f t="shared" si="20"/>
        <v>0</v>
      </c>
      <c r="R95" s="24">
        <f t="shared" si="20"/>
        <v>0</v>
      </c>
      <c r="S95" s="24">
        <f t="shared" si="20"/>
        <v>0</v>
      </c>
      <c r="T95" s="24">
        <f t="shared" si="20"/>
        <v>0</v>
      </c>
      <c r="U95" s="24">
        <f t="shared" si="20"/>
        <v>0</v>
      </c>
      <c r="V95" s="24">
        <f t="shared" si="20"/>
        <v>0</v>
      </c>
      <c r="W95" s="24">
        <f t="shared" si="20"/>
        <v>0</v>
      </c>
      <c r="X95" s="24">
        <f t="shared" si="20"/>
        <v>0</v>
      </c>
      <c r="Y95" s="24">
        <f t="shared" si="20"/>
        <v>0</v>
      </c>
      <c r="Z95" s="24">
        <f t="shared" si="20"/>
        <v>0</v>
      </c>
      <c r="AA95" s="24">
        <f t="shared" si="20"/>
        <v>0</v>
      </c>
    </row>
    <row r="96" ht="15.75" customHeight="1" spans="1:27">
      <c r="A96" s="23">
        <v>210900000</v>
      </c>
      <c r="B96" s="26" t="s">
        <v>1201</v>
      </c>
      <c r="C96" s="24">
        <f t="shared" si="15"/>
        <v>0</v>
      </c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</row>
    <row r="97" ht="15.75" customHeight="1" spans="1:27">
      <c r="A97" s="23">
        <v>210998000</v>
      </c>
      <c r="B97" s="26" t="s">
        <v>1204</v>
      </c>
      <c r="C97" s="24">
        <f t="shared" si="15"/>
        <v>0</v>
      </c>
      <c r="D97" s="24">
        <f t="shared" ref="D97:AA97" si="21">SUM(D98:D104)</f>
        <v>0</v>
      </c>
      <c r="E97" s="24">
        <f t="shared" si="21"/>
        <v>0</v>
      </c>
      <c r="F97" s="24">
        <f t="shared" si="21"/>
        <v>0</v>
      </c>
      <c r="G97" s="24">
        <f t="shared" si="21"/>
        <v>0</v>
      </c>
      <c r="H97" s="24">
        <f t="shared" si="21"/>
        <v>0</v>
      </c>
      <c r="I97" s="24">
        <f t="shared" si="21"/>
        <v>0</v>
      </c>
      <c r="J97" s="24">
        <f t="shared" si="21"/>
        <v>0</v>
      </c>
      <c r="K97" s="24">
        <f t="shared" si="21"/>
        <v>0</v>
      </c>
      <c r="L97" s="24">
        <f t="shared" si="21"/>
        <v>0</v>
      </c>
      <c r="M97" s="24">
        <f t="shared" si="21"/>
        <v>0</v>
      </c>
      <c r="N97" s="24">
        <f t="shared" si="21"/>
        <v>0</v>
      </c>
      <c r="O97" s="24">
        <f t="shared" si="21"/>
        <v>0</v>
      </c>
      <c r="P97" s="24">
        <f t="shared" si="21"/>
        <v>0</v>
      </c>
      <c r="Q97" s="24">
        <f t="shared" si="21"/>
        <v>0</v>
      </c>
      <c r="R97" s="24">
        <f t="shared" si="21"/>
        <v>0</v>
      </c>
      <c r="S97" s="24">
        <f t="shared" si="21"/>
        <v>0</v>
      </c>
      <c r="T97" s="24">
        <f t="shared" si="21"/>
        <v>0</v>
      </c>
      <c r="U97" s="24">
        <f t="shared" si="21"/>
        <v>0</v>
      </c>
      <c r="V97" s="24">
        <f t="shared" si="21"/>
        <v>0</v>
      </c>
      <c r="W97" s="24">
        <f t="shared" si="21"/>
        <v>0</v>
      </c>
      <c r="X97" s="24">
        <f t="shared" si="21"/>
        <v>0</v>
      </c>
      <c r="Y97" s="24">
        <f t="shared" si="21"/>
        <v>0</v>
      </c>
      <c r="Z97" s="24">
        <f t="shared" si="21"/>
        <v>0</v>
      </c>
      <c r="AA97" s="24">
        <f t="shared" si="21"/>
        <v>0</v>
      </c>
    </row>
    <row r="98" ht="15.75" customHeight="1" spans="1:27">
      <c r="A98" s="23">
        <v>210921000</v>
      </c>
      <c r="B98" s="26" t="s">
        <v>1275</v>
      </c>
      <c r="C98" s="24">
        <f t="shared" si="15"/>
        <v>0</v>
      </c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</row>
    <row r="99" ht="15.75" customHeight="1" spans="1:27">
      <c r="A99" s="23">
        <v>210922000</v>
      </c>
      <c r="B99" s="26" t="s">
        <v>1276</v>
      </c>
      <c r="C99" s="24">
        <f t="shared" si="15"/>
        <v>0</v>
      </c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</row>
    <row r="100" ht="15.75" customHeight="1" spans="1:27">
      <c r="A100" s="23">
        <v>210902000</v>
      </c>
      <c r="B100" s="26" t="s">
        <v>1277</v>
      </c>
      <c r="C100" s="24">
        <f t="shared" si="15"/>
        <v>0</v>
      </c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</row>
    <row r="101" ht="15.75" customHeight="1" spans="1:27">
      <c r="A101" s="23">
        <v>210911000</v>
      </c>
      <c r="B101" s="26" t="s">
        <v>1278</v>
      </c>
      <c r="C101" s="24">
        <f t="shared" si="15"/>
        <v>0</v>
      </c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</row>
    <row r="102" ht="15.75" customHeight="1" spans="1:27">
      <c r="A102" s="23">
        <v>210904000</v>
      </c>
      <c r="B102" s="26" t="s">
        <v>1279</v>
      </c>
      <c r="C102" s="24">
        <f t="shared" si="15"/>
        <v>0</v>
      </c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</row>
    <row r="103" ht="15.75" customHeight="1" spans="1:27">
      <c r="A103" s="23">
        <v>210903000</v>
      </c>
      <c r="B103" s="26" t="s">
        <v>1280</v>
      </c>
      <c r="C103" s="24">
        <f t="shared" si="15"/>
        <v>0</v>
      </c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</row>
    <row r="104" ht="15.75" customHeight="1" spans="1:27">
      <c r="A104" s="23">
        <v>210905000</v>
      </c>
      <c r="B104" s="26" t="s">
        <v>1281</v>
      </c>
      <c r="C104" s="24">
        <f t="shared" si="15"/>
        <v>0</v>
      </c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</row>
    <row r="105" ht="15.75" customHeight="1" spans="1:27">
      <c r="A105" s="23">
        <v>211099000</v>
      </c>
      <c r="B105" s="26" t="s">
        <v>1282</v>
      </c>
      <c r="C105" s="24">
        <f t="shared" si="15"/>
        <v>0</v>
      </c>
      <c r="D105" s="24">
        <f t="shared" ref="D105:AA105" si="22">SUM(D106:D107)</f>
        <v>0</v>
      </c>
      <c r="E105" s="24">
        <f t="shared" si="22"/>
        <v>0</v>
      </c>
      <c r="F105" s="24">
        <f t="shared" si="22"/>
        <v>0</v>
      </c>
      <c r="G105" s="24">
        <f t="shared" si="22"/>
        <v>0</v>
      </c>
      <c r="H105" s="24">
        <f t="shared" si="22"/>
        <v>0</v>
      </c>
      <c r="I105" s="24">
        <f t="shared" si="22"/>
        <v>0</v>
      </c>
      <c r="J105" s="24">
        <f t="shared" si="22"/>
        <v>0</v>
      </c>
      <c r="K105" s="24">
        <f t="shared" si="22"/>
        <v>0</v>
      </c>
      <c r="L105" s="24">
        <f t="shared" si="22"/>
        <v>0</v>
      </c>
      <c r="M105" s="24">
        <f t="shared" si="22"/>
        <v>0</v>
      </c>
      <c r="N105" s="24">
        <f t="shared" si="22"/>
        <v>0</v>
      </c>
      <c r="O105" s="24">
        <f t="shared" si="22"/>
        <v>0</v>
      </c>
      <c r="P105" s="24">
        <f t="shared" si="22"/>
        <v>0</v>
      </c>
      <c r="Q105" s="24">
        <f t="shared" si="22"/>
        <v>0</v>
      </c>
      <c r="R105" s="24">
        <f t="shared" si="22"/>
        <v>0</v>
      </c>
      <c r="S105" s="24">
        <f t="shared" si="22"/>
        <v>0</v>
      </c>
      <c r="T105" s="24">
        <f t="shared" si="22"/>
        <v>0</v>
      </c>
      <c r="U105" s="24">
        <f t="shared" si="22"/>
        <v>0</v>
      </c>
      <c r="V105" s="24">
        <f t="shared" si="22"/>
        <v>0</v>
      </c>
      <c r="W105" s="24">
        <f t="shared" si="22"/>
        <v>0</v>
      </c>
      <c r="X105" s="24">
        <f t="shared" si="22"/>
        <v>0</v>
      </c>
      <c r="Y105" s="24">
        <f t="shared" si="22"/>
        <v>0</v>
      </c>
      <c r="Z105" s="24">
        <f t="shared" si="22"/>
        <v>0</v>
      </c>
      <c r="AA105" s="24">
        <f t="shared" si="22"/>
        <v>0</v>
      </c>
    </row>
    <row r="106" ht="15.75" customHeight="1" spans="1:27">
      <c r="A106" s="23">
        <v>211000000</v>
      </c>
      <c r="B106" s="26" t="s">
        <v>1201</v>
      </c>
      <c r="C106" s="24">
        <f t="shared" si="15"/>
        <v>0</v>
      </c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</row>
    <row r="107" ht="15.75" customHeight="1" spans="1:27">
      <c r="A107" s="23">
        <v>211098000</v>
      </c>
      <c r="B107" s="26" t="s">
        <v>1204</v>
      </c>
      <c r="C107" s="24">
        <f t="shared" si="15"/>
        <v>0</v>
      </c>
      <c r="D107" s="24">
        <f t="shared" ref="D107:AA107" si="23">SUM(D108:D114)</f>
        <v>0</v>
      </c>
      <c r="E107" s="24">
        <f t="shared" si="23"/>
        <v>0</v>
      </c>
      <c r="F107" s="24">
        <f t="shared" si="23"/>
        <v>0</v>
      </c>
      <c r="G107" s="24">
        <f t="shared" si="23"/>
        <v>0</v>
      </c>
      <c r="H107" s="24">
        <f t="shared" si="23"/>
        <v>0</v>
      </c>
      <c r="I107" s="24">
        <f t="shared" si="23"/>
        <v>0</v>
      </c>
      <c r="J107" s="24">
        <f t="shared" si="23"/>
        <v>0</v>
      </c>
      <c r="K107" s="24">
        <f t="shared" si="23"/>
        <v>0</v>
      </c>
      <c r="L107" s="24">
        <f t="shared" si="23"/>
        <v>0</v>
      </c>
      <c r="M107" s="24">
        <f t="shared" si="23"/>
        <v>0</v>
      </c>
      <c r="N107" s="24">
        <f t="shared" si="23"/>
        <v>0</v>
      </c>
      <c r="O107" s="24">
        <f t="shared" si="23"/>
        <v>0</v>
      </c>
      <c r="P107" s="24">
        <f t="shared" si="23"/>
        <v>0</v>
      </c>
      <c r="Q107" s="24">
        <f t="shared" si="23"/>
        <v>0</v>
      </c>
      <c r="R107" s="24">
        <f t="shared" si="23"/>
        <v>0</v>
      </c>
      <c r="S107" s="24">
        <f t="shared" si="23"/>
        <v>0</v>
      </c>
      <c r="T107" s="24">
        <f t="shared" si="23"/>
        <v>0</v>
      </c>
      <c r="U107" s="24">
        <f t="shared" si="23"/>
        <v>0</v>
      </c>
      <c r="V107" s="24">
        <f t="shared" si="23"/>
        <v>0</v>
      </c>
      <c r="W107" s="24">
        <f t="shared" si="23"/>
        <v>0</v>
      </c>
      <c r="X107" s="24">
        <f t="shared" si="23"/>
        <v>0</v>
      </c>
      <c r="Y107" s="24">
        <f t="shared" si="23"/>
        <v>0</v>
      </c>
      <c r="Z107" s="24">
        <f t="shared" si="23"/>
        <v>0</v>
      </c>
      <c r="AA107" s="24">
        <f t="shared" si="23"/>
        <v>0</v>
      </c>
    </row>
    <row r="108" ht="15.75" customHeight="1" spans="1:27">
      <c r="A108" s="23">
        <v>211021000</v>
      </c>
      <c r="B108" s="26" t="s">
        <v>1283</v>
      </c>
      <c r="C108" s="24">
        <f t="shared" si="15"/>
        <v>0</v>
      </c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ht="15.75" customHeight="1" spans="1:27">
      <c r="A109" s="23">
        <v>211081000</v>
      </c>
      <c r="B109" s="26" t="s">
        <v>1284</v>
      </c>
      <c r="C109" s="24">
        <f t="shared" si="15"/>
        <v>0</v>
      </c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ht="15.75" customHeight="1" spans="1:27">
      <c r="A110" s="23">
        <v>211011000</v>
      </c>
      <c r="B110" s="26" t="s">
        <v>1285</v>
      </c>
      <c r="C110" s="24">
        <f t="shared" si="15"/>
        <v>0</v>
      </c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ht="15.75" customHeight="1" spans="1:27">
      <c r="A111" s="23">
        <v>211005000</v>
      </c>
      <c r="B111" s="26" t="s">
        <v>1286</v>
      </c>
      <c r="C111" s="24">
        <f t="shared" si="15"/>
        <v>0</v>
      </c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ht="15.75" customHeight="1" spans="1:27">
      <c r="A112" s="23">
        <v>211002000</v>
      </c>
      <c r="B112" s="26" t="s">
        <v>1287</v>
      </c>
      <c r="C112" s="24">
        <f t="shared" si="15"/>
        <v>0</v>
      </c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ht="15.75" customHeight="1" spans="1:27">
      <c r="A113" s="23">
        <v>211003000</v>
      </c>
      <c r="B113" s="26" t="s">
        <v>1288</v>
      </c>
      <c r="C113" s="24">
        <f t="shared" si="15"/>
        <v>0</v>
      </c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ht="15.75" customHeight="1" spans="1:27">
      <c r="A114" s="23">
        <v>211004000</v>
      </c>
      <c r="B114" s="26" t="s">
        <v>1289</v>
      </c>
      <c r="C114" s="24">
        <f t="shared" si="15"/>
        <v>0</v>
      </c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  <row r="115" ht="15.75" customHeight="1" spans="1:27">
      <c r="A115" s="23">
        <v>211299000</v>
      </c>
      <c r="B115" s="26" t="s">
        <v>1290</v>
      </c>
      <c r="C115" s="24">
        <f t="shared" si="15"/>
        <v>0</v>
      </c>
      <c r="D115" s="24">
        <f t="shared" ref="D115:AA115" si="24">SUM(D116:D117)</f>
        <v>0</v>
      </c>
      <c r="E115" s="24">
        <f t="shared" si="24"/>
        <v>0</v>
      </c>
      <c r="F115" s="24">
        <f t="shared" si="24"/>
        <v>0</v>
      </c>
      <c r="G115" s="24">
        <f t="shared" si="24"/>
        <v>0</v>
      </c>
      <c r="H115" s="24">
        <f t="shared" si="24"/>
        <v>0</v>
      </c>
      <c r="I115" s="24">
        <f t="shared" si="24"/>
        <v>0</v>
      </c>
      <c r="J115" s="24">
        <f t="shared" si="24"/>
        <v>0</v>
      </c>
      <c r="K115" s="24">
        <f t="shared" si="24"/>
        <v>0</v>
      </c>
      <c r="L115" s="24">
        <f t="shared" si="24"/>
        <v>0</v>
      </c>
      <c r="M115" s="24">
        <f t="shared" si="24"/>
        <v>0</v>
      </c>
      <c r="N115" s="24">
        <f t="shared" si="24"/>
        <v>0</v>
      </c>
      <c r="O115" s="24">
        <f t="shared" si="24"/>
        <v>0</v>
      </c>
      <c r="P115" s="24">
        <f t="shared" si="24"/>
        <v>0</v>
      </c>
      <c r="Q115" s="24">
        <f t="shared" si="24"/>
        <v>0</v>
      </c>
      <c r="R115" s="24">
        <f t="shared" si="24"/>
        <v>0</v>
      </c>
      <c r="S115" s="24">
        <f t="shared" si="24"/>
        <v>0</v>
      </c>
      <c r="T115" s="24">
        <f t="shared" si="24"/>
        <v>0</v>
      </c>
      <c r="U115" s="24">
        <f t="shared" si="24"/>
        <v>0</v>
      </c>
      <c r="V115" s="24">
        <f t="shared" si="24"/>
        <v>0</v>
      </c>
      <c r="W115" s="24">
        <f t="shared" si="24"/>
        <v>0</v>
      </c>
      <c r="X115" s="24">
        <f t="shared" si="24"/>
        <v>0</v>
      </c>
      <c r="Y115" s="24">
        <f t="shared" si="24"/>
        <v>0</v>
      </c>
      <c r="Z115" s="24">
        <f t="shared" si="24"/>
        <v>0</v>
      </c>
      <c r="AA115" s="24">
        <f t="shared" si="24"/>
        <v>0</v>
      </c>
    </row>
    <row r="116" ht="15.75" customHeight="1" spans="1:27">
      <c r="A116" s="23">
        <v>211200000</v>
      </c>
      <c r="B116" s="26" t="s">
        <v>1201</v>
      </c>
      <c r="C116" s="24">
        <f t="shared" si="15"/>
        <v>0</v>
      </c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</row>
    <row r="117" ht="15.75" customHeight="1" spans="1:27">
      <c r="A117" s="23">
        <v>211298000</v>
      </c>
      <c r="B117" s="26" t="s">
        <v>1204</v>
      </c>
      <c r="C117" s="24">
        <f t="shared" si="15"/>
        <v>0</v>
      </c>
      <c r="D117" s="24">
        <f t="shared" ref="D117:AA117" si="25">SUM(D118:D124)</f>
        <v>0</v>
      </c>
      <c r="E117" s="24">
        <f t="shared" si="25"/>
        <v>0</v>
      </c>
      <c r="F117" s="24">
        <f t="shared" si="25"/>
        <v>0</v>
      </c>
      <c r="G117" s="24">
        <f t="shared" si="25"/>
        <v>0</v>
      </c>
      <c r="H117" s="24">
        <f t="shared" si="25"/>
        <v>0</v>
      </c>
      <c r="I117" s="24">
        <f t="shared" si="25"/>
        <v>0</v>
      </c>
      <c r="J117" s="24">
        <f t="shared" si="25"/>
        <v>0</v>
      </c>
      <c r="K117" s="24">
        <f t="shared" si="25"/>
        <v>0</v>
      </c>
      <c r="L117" s="24">
        <f t="shared" si="25"/>
        <v>0</v>
      </c>
      <c r="M117" s="24">
        <f t="shared" si="25"/>
        <v>0</v>
      </c>
      <c r="N117" s="24">
        <f t="shared" si="25"/>
        <v>0</v>
      </c>
      <c r="O117" s="24">
        <f t="shared" si="25"/>
        <v>0</v>
      </c>
      <c r="P117" s="24">
        <f t="shared" si="25"/>
        <v>0</v>
      </c>
      <c r="Q117" s="24">
        <f t="shared" si="25"/>
        <v>0</v>
      </c>
      <c r="R117" s="24">
        <f t="shared" si="25"/>
        <v>0</v>
      </c>
      <c r="S117" s="24">
        <f t="shared" si="25"/>
        <v>0</v>
      </c>
      <c r="T117" s="24">
        <f t="shared" si="25"/>
        <v>0</v>
      </c>
      <c r="U117" s="24">
        <f t="shared" si="25"/>
        <v>0</v>
      </c>
      <c r="V117" s="24">
        <f t="shared" si="25"/>
        <v>0</v>
      </c>
      <c r="W117" s="24">
        <f t="shared" si="25"/>
        <v>0</v>
      </c>
      <c r="X117" s="24">
        <f t="shared" si="25"/>
        <v>0</v>
      </c>
      <c r="Y117" s="24">
        <f t="shared" si="25"/>
        <v>0</v>
      </c>
      <c r="Z117" s="24">
        <f t="shared" si="25"/>
        <v>0</v>
      </c>
      <c r="AA117" s="24">
        <f t="shared" si="25"/>
        <v>0</v>
      </c>
    </row>
    <row r="118" ht="15.75" customHeight="1" spans="1:27">
      <c r="A118" s="23">
        <v>211221000</v>
      </c>
      <c r="B118" s="26" t="s">
        <v>1291</v>
      </c>
      <c r="C118" s="24">
        <f t="shared" si="15"/>
        <v>0</v>
      </c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</row>
    <row r="119" ht="15.75" customHeight="1" spans="1:27">
      <c r="A119" s="23">
        <v>211282000</v>
      </c>
      <c r="B119" s="26" t="s">
        <v>1292</v>
      </c>
      <c r="C119" s="24">
        <f t="shared" si="15"/>
        <v>0</v>
      </c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</row>
    <row r="120" ht="15.75" customHeight="1" spans="1:27">
      <c r="A120" s="23">
        <v>211224000</v>
      </c>
      <c r="B120" s="26" t="s">
        <v>1293</v>
      </c>
      <c r="C120" s="24">
        <f t="shared" si="15"/>
        <v>0</v>
      </c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</row>
    <row r="121" ht="15.75" customHeight="1" spans="1:27">
      <c r="A121" s="23">
        <v>211223000</v>
      </c>
      <c r="B121" s="26" t="s">
        <v>1294</v>
      </c>
      <c r="C121" s="24">
        <f t="shared" si="15"/>
        <v>0</v>
      </c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</row>
    <row r="122" ht="15.75" customHeight="1" spans="1:27">
      <c r="A122" s="23">
        <v>211281000</v>
      </c>
      <c r="B122" s="26" t="s">
        <v>1295</v>
      </c>
      <c r="C122" s="24">
        <f t="shared" si="15"/>
        <v>0</v>
      </c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</row>
    <row r="123" ht="15.75" customHeight="1" spans="1:27">
      <c r="A123" s="23">
        <v>211202000</v>
      </c>
      <c r="B123" s="26" t="s">
        <v>1296</v>
      </c>
      <c r="C123" s="24">
        <f t="shared" si="15"/>
        <v>0</v>
      </c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</row>
    <row r="124" ht="15.75" customHeight="1" spans="1:27">
      <c r="A124" s="23">
        <v>211204000</v>
      </c>
      <c r="B124" s="26" t="s">
        <v>1297</v>
      </c>
      <c r="C124" s="24">
        <f t="shared" si="15"/>
        <v>0</v>
      </c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</row>
    <row r="125" ht="15.75" customHeight="1" spans="1:27">
      <c r="A125" s="23">
        <v>211399000</v>
      </c>
      <c r="B125" s="26" t="s">
        <v>1298</v>
      </c>
      <c r="C125" s="24">
        <f t="shared" si="15"/>
        <v>0</v>
      </c>
      <c r="D125" s="24">
        <f t="shared" ref="D125:AA125" si="26">SUM(D126:D127)</f>
        <v>0</v>
      </c>
      <c r="E125" s="24">
        <f t="shared" si="26"/>
        <v>0</v>
      </c>
      <c r="F125" s="24">
        <f t="shared" si="26"/>
        <v>0</v>
      </c>
      <c r="G125" s="24">
        <f t="shared" si="26"/>
        <v>0</v>
      </c>
      <c r="H125" s="24">
        <f t="shared" si="26"/>
        <v>0</v>
      </c>
      <c r="I125" s="24">
        <f t="shared" si="26"/>
        <v>0</v>
      </c>
      <c r="J125" s="24">
        <f t="shared" si="26"/>
        <v>0</v>
      </c>
      <c r="K125" s="24">
        <f t="shared" si="26"/>
        <v>0</v>
      </c>
      <c r="L125" s="24">
        <f t="shared" si="26"/>
        <v>0</v>
      </c>
      <c r="M125" s="24">
        <f t="shared" si="26"/>
        <v>0</v>
      </c>
      <c r="N125" s="24">
        <f t="shared" si="26"/>
        <v>0</v>
      </c>
      <c r="O125" s="24">
        <f t="shared" si="26"/>
        <v>0</v>
      </c>
      <c r="P125" s="24">
        <f t="shared" si="26"/>
        <v>0</v>
      </c>
      <c r="Q125" s="24">
        <f t="shared" si="26"/>
        <v>0</v>
      </c>
      <c r="R125" s="24">
        <f t="shared" si="26"/>
        <v>0</v>
      </c>
      <c r="S125" s="24">
        <f t="shared" si="26"/>
        <v>0</v>
      </c>
      <c r="T125" s="24">
        <f t="shared" si="26"/>
        <v>0</v>
      </c>
      <c r="U125" s="24">
        <f t="shared" si="26"/>
        <v>0</v>
      </c>
      <c r="V125" s="24">
        <f t="shared" si="26"/>
        <v>0</v>
      </c>
      <c r="W125" s="24">
        <f t="shared" si="26"/>
        <v>0</v>
      </c>
      <c r="X125" s="24">
        <f t="shared" si="26"/>
        <v>0</v>
      </c>
      <c r="Y125" s="24">
        <f t="shared" si="26"/>
        <v>0</v>
      </c>
      <c r="Z125" s="24">
        <f t="shared" si="26"/>
        <v>0</v>
      </c>
      <c r="AA125" s="24">
        <f t="shared" si="26"/>
        <v>0</v>
      </c>
    </row>
    <row r="126" ht="15.75" customHeight="1" spans="1:27">
      <c r="A126" s="23">
        <v>211300000</v>
      </c>
      <c r="B126" s="26" t="s">
        <v>1201</v>
      </c>
      <c r="C126" s="24">
        <f t="shared" si="15"/>
        <v>0</v>
      </c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</row>
    <row r="127" ht="15.75" customHeight="1" spans="1:27">
      <c r="A127" s="23">
        <v>211398000</v>
      </c>
      <c r="B127" s="26" t="s">
        <v>1204</v>
      </c>
      <c r="C127" s="24">
        <f t="shared" si="15"/>
        <v>0</v>
      </c>
      <c r="D127" s="24">
        <f t="shared" ref="D127:AA127" si="27">SUM(D128:D134)</f>
        <v>0</v>
      </c>
      <c r="E127" s="24">
        <f t="shared" si="27"/>
        <v>0</v>
      </c>
      <c r="F127" s="24">
        <f t="shared" si="27"/>
        <v>0</v>
      </c>
      <c r="G127" s="24">
        <f t="shared" si="27"/>
        <v>0</v>
      </c>
      <c r="H127" s="24">
        <f t="shared" si="27"/>
        <v>0</v>
      </c>
      <c r="I127" s="24">
        <f t="shared" si="27"/>
        <v>0</v>
      </c>
      <c r="J127" s="24">
        <f t="shared" si="27"/>
        <v>0</v>
      </c>
      <c r="K127" s="24">
        <f t="shared" si="27"/>
        <v>0</v>
      </c>
      <c r="L127" s="24">
        <f t="shared" si="27"/>
        <v>0</v>
      </c>
      <c r="M127" s="24">
        <f t="shared" si="27"/>
        <v>0</v>
      </c>
      <c r="N127" s="24">
        <f t="shared" si="27"/>
        <v>0</v>
      </c>
      <c r="O127" s="24">
        <f t="shared" si="27"/>
        <v>0</v>
      </c>
      <c r="P127" s="24">
        <f t="shared" si="27"/>
        <v>0</v>
      </c>
      <c r="Q127" s="24">
        <f t="shared" si="27"/>
        <v>0</v>
      </c>
      <c r="R127" s="24">
        <f t="shared" si="27"/>
        <v>0</v>
      </c>
      <c r="S127" s="24">
        <f t="shared" si="27"/>
        <v>0</v>
      </c>
      <c r="T127" s="24">
        <f t="shared" si="27"/>
        <v>0</v>
      </c>
      <c r="U127" s="24">
        <f t="shared" si="27"/>
        <v>0</v>
      </c>
      <c r="V127" s="24">
        <f t="shared" si="27"/>
        <v>0</v>
      </c>
      <c r="W127" s="24">
        <f t="shared" si="27"/>
        <v>0</v>
      </c>
      <c r="X127" s="24">
        <f t="shared" si="27"/>
        <v>0</v>
      </c>
      <c r="Y127" s="24">
        <f t="shared" si="27"/>
        <v>0</v>
      </c>
      <c r="Z127" s="24">
        <f t="shared" si="27"/>
        <v>0</v>
      </c>
      <c r="AA127" s="24">
        <f t="shared" si="27"/>
        <v>0</v>
      </c>
    </row>
    <row r="128" ht="15.75" customHeight="1" spans="1:27">
      <c r="A128" s="23">
        <v>211381000</v>
      </c>
      <c r="B128" s="26" t="s">
        <v>1299</v>
      </c>
      <c r="C128" s="24">
        <f t="shared" si="15"/>
        <v>0</v>
      </c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</row>
    <row r="129" ht="15.75" customHeight="1" spans="1:27">
      <c r="A129" s="23">
        <v>211321000</v>
      </c>
      <c r="B129" s="26" t="s">
        <v>1300</v>
      </c>
      <c r="C129" s="24">
        <f t="shared" si="15"/>
        <v>0</v>
      </c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</row>
    <row r="130" ht="15.75" customHeight="1" spans="1:27">
      <c r="A130" s="23">
        <v>211382000</v>
      </c>
      <c r="B130" s="26" t="s">
        <v>1301</v>
      </c>
      <c r="C130" s="24">
        <f t="shared" si="15"/>
        <v>0</v>
      </c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</row>
    <row r="131" ht="15.75" customHeight="1" spans="1:27">
      <c r="A131" s="23">
        <v>211322000</v>
      </c>
      <c r="B131" s="26" t="s">
        <v>1302</v>
      </c>
      <c r="C131" s="24">
        <f t="shared" si="15"/>
        <v>0</v>
      </c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</row>
    <row r="132" ht="15.75" customHeight="1" spans="1:27">
      <c r="A132" s="23">
        <v>211324000</v>
      </c>
      <c r="B132" s="26" t="s">
        <v>1303</v>
      </c>
      <c r="C132" s="24">
        <f t="shared" si="15"/>
        <v>0</v>
      </c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</row>
    <row r="133" ht="15.75" customHeight="1" spans="1:27">
      <c r="A133" s="23">
        <v>211302000</v>
      </c>
      <c r="B133" s="26" t="s">
        <v>1304</v>
      </c>
      <c r="C133" s="24">
        <f t="shared" si="15"/>
        <v>0</v>
      </c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</row>
    <row r="134" ht="15.75" customHeight="1" spans="1:27">
      <c r="A134" s="23">
        <v>211303000</v>
      </c>
      <c r="B134" s="26" t="s">
        <v>1305</v>
      </c>
      <c r="C134" s="24">
        <f t="shared" ref="C134:C151" si="28">SUM(D134:AA134)</f>
        <v>0</v>
      </c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</row>
    <row r="135" ht="15.75" customHeight="1" spans="1:27">
      <c r="A135" s="23">
        <v>211199000</v>
      </c>
      <c r="B135" s="26" t="s">
        <v>1306</v>
      </c>
      <c r="C135" s="24">
        <f t="shared" si="28"/>
        <v>0</v>
      </c>
      <c r="D135" s="24">
        <f t="shared" ref="D135:AA135" si="29">SUM(D136:D137)</f>
        <v>0</v>
      </c>
      <c r="E135" s="24">
        <f t="shared" si="29"/>
        <v>0</v>
      </c>
      <c r="F135" s="24">
        <f t="shared" si="29"/>
        <v>0</v>
      </c>
      <c r="G135" s="24">
        <f t="shared" si="29"/>
        <v>0</v>
      </c>
      <c r="H135" s="24">
        <f t="shared" si="29"/>
        <v>0</v>
      </c>
      <c r="I135" s="24">
        <f t="shared" si="29"/>
        <v>0</v>
      </c>
      <c r="J135" s="24">
        <f t="shared" si="29"/>
        <v>0</v>
      </c>
      <c r="K135" s="24">
        <f t="shared" si="29"/>
        <v>0</v>
      </c>
      <c r="L135" s="24">
        <f t="shared" si="29"/>
        <v>0</v>
      </c>
      <c r="M135" s="24">
        <f t="shared" si="29"/>
        <v>0</v>
      </c>
      <c r="N135" s="24">
        <f t="shared" si="29"/>
        <v>0</v>
      </c>
      <c r="O135" s="24">
        <f t="shared" si="29"/>
        <v>0</v>
      </c>
      <c r="P135" s="24">
        <f t="shared" si="29"/>
        <v>0</v>
      </c>
      <c r="Q135" s="24">
        <f t="shared" si="29"/>
        <v>0</v>
      </c>
      <c r="R135" s="24">
        <f t="shared" si="29"/>
        <v>0</v>
      </c>
      <c r="S135" s="24">
        <f t="shared" si="29"/>
        <v>0</v>
      </c>
      <c r="T135" s="24">
        <f t="shared" si="29"/>
        <v>0</v>
      </c>
      <c r="U135" s="24">
        <f t="shared" si="29"/>
        <v>0</v>
      </c>
      <c r="V135" s="24">
        <f t="shared" si="29"/>
        <v>0</v>
      </c>
      <c r="W135" s="24">
        <f t="shared" si="29"/>
        <v>0</v>
      </c>
      <c r="X135" s="24">
        <f t="shared" si="29"/>
        <v>0</v>
      </c>
      <c r="Y135" s="24">
        <f t="shared" si="29"/>
        <v>0</v>
      </c>
      <c r="Z135" s="24">
        <f t="shared" si="29"/>
        <v>0</v>
      </c>
      <c r="AA135" s="24">
        <f t="shared" si="29"/>
        <v>0</v>
      </c>
    </row>
    <row r="136" ht="15.75" customHeight="1" spans="1:27">
      <c r="A136" s="23">
        <v>211100000</v>
      </c>
      <c r="B136" s="26" t="s">
        <v>1201</v>
      </c>
      <c r="C136" s="24">
        <f t="shared" si="28"/>
        <v>0</v>
      </c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</row>
    <row r="137" ht="15.75" customHeight="1" spans="1:27">
      <c r="A137" s="23">
        <v>211198000</v>
      </c>
      <c r="B137" s="26" t="s">
        <v>1204</v>
      </c>
      <c r="C137" s="24">
        <f t="shared" si="28"/>
        <v>0</v>
      </c>
      <c r="D137" s="24">
        <f t="shared" ref="D137:AA137" si="30">SUM(D138:D141)</f>
        <v>0</v>
      </c>
      <c r="E137" s="24">
        <f t="shared" si="30"/>
        <v>0</v>
      </c>
      <c r="F137" s="24">
        <f t="shared" si="30"/>
        <v>0</v>
      </c>
      <c r="G137" s="24">
        <f t="shared" si="30"/>
        <v>0</v>
      </c>
      <c r="H137" s="24">
        <f t="shared" si="30"/>
        <v>0</v>
      </c>
      <c r="I137" s="24">
        <f t="shared" si="30"/>
        <v>0</v>
      </c>
      <c r="J137" s="24">
        <f t="shared" si="30"/>
        <v>0</v>
      </c>
      <c r="K137" s="24">
        <f t="shared" si="30"/>
        <v>0</v>
      </c>
      <c r="L137" s="24">
        <f t="shared" si="30"/>
        <v>0</v>
      </c>
      <c r="M137" s="24">
        <f t="shared" si="30"/>
        <v>0</v>
      </c>
      <c r="N137" s="24">
        <f t="shared" si="30"/>
        <v>0</v>
      </c>
      <c r="O137" s="24">
        <f t="shared" si="30"/>
        <v>0</v>
      </c>
      <c r="P137" s="24">
        <f t="shared" si="30"/>
        <v>0</v>
      </c>
      <c r="Q137" s="24">
        <f t="shared" si="30"/>
        <v>0</v>
      </c>
      <c r="R137" s="24">
        <f t="shared" si="30"/>
        <v>0</v>
      </c>
      <c r="S137" s="24">
        <f t="shared" si="30"/>
        <v>0</v>
      </c>
      <c r="T137" s="24">
        <f t="shared" si="30"/>
        <v>0</v>
      </c>
      <c r="U137" s="24">
        <f t="shared" si="30"/>
        <v>0</v>
      </c>
      <c r="V137" s="24">
        <f t="shared" si="30"/>
        <v>0</v>
      </c>
      <c r="W137" s="24">
        <f t="shared" si="30"/>
        <v>0</v>
      </c>
      <c r="X137" s="24">
        <f t="shared" si="30"/>
        <v>0</v>
      </c>
      <c r="Y137" s="24">
        <f t="shared" si="30"/>
        <v>0</v>
      </c>
      <c r="Z137" s="24">
        <f t="shared" si="30"/>
        <v>0</v>
      </c>
      <c r="AA137" s="24">
        <f t="shared" si="30"/>
        <v>0</v>
      </c>
    </row>
    <row r="138" ht="15.75" customHeight="1" spans="1:27">
      <c r="A138" s="23">
        <v>211104000</v>
      </c>
      <c r="B138" s="26" t="s">
        <v>1307</v>
      </c>
      <c r="C138" s="24">
        <f t="shared" si="28"/>
        <v>0</v>
      </c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</row>
    <row r="139" ht="15.75" customHeight="1" spans="1:27">
      <c r="A139" s="23">
        <v>211102000</v>
      </c>
      <c r="B139" s="26" t="s">
        <v>1308</v>
      </c>
      <c r="C139" s="24">
        <f t="shared" si="28"/>
        <v>0</v>
      </c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</row>
    <row r="140" ht="15.75" customHeight="1" spans="1:27">
      <c r="A140" s="23">
        <v>211103000</v>
      </c>
      <c r="B140" s="26" t="s">
        <v>1309</v>
      </c>
      <c r="C140" s="24">
        <f t="shared" si="28"/>
        <v>0</v>
      </c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</row>
    <row r="141" ht="15.75" customHeight="1" spans="1:27">
      <c r="A141" s="23">
        <v>211122000</v>
      </c>
      <c r="B141" s="26" t="s">
        <v>1310</v>
      </c>
      <c r="C141" s="24">
        <f t="shared" si="28"/>
        <v>0</v>
      </c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</row>
    <row r="142" ht="15.75" customHeight="1" spans="1:27">
      <c r="A142" s="23">
        <v>211499000</v>
      </c>
      <c r="B142" s="26" t="s">
        <v>1311</v>
      </c>
      <c r="C142" s="24">
        <f t="shared" si="28"/>
        <v>0</v>
      </c>
      <c r="D142" s="24">
        <f t="shared" ref="D142:AA142" si="31">SUM(D143:D144)</f>
        <v>0</v>
      </c>
      <c r="E142" s="24">
        <f t="shared" si="31"/>
        <v>0</v>
      </c>
      <c r="F142" s="24">
        <f t="shared" si="31"/>
        <v>0</v>
      </c>
      <c r="G142" s="24">
        <f t="shared" si="31"/>
        <v>0</v>
      </c>
      <c r="H142" s="24">
        <f t="shared" si="31"/>
        <v>0</v>
      </c>
      <c r="I142" s="24">
        <f t="shared" si="31"/>
        <v>0</v>
      </c>
      <c r="J142" s="24">
        <f t="shared" si="31"/>
        <v>0</v>
      </c>
      <c r="K142" s="24">
        <f t="shared" si="31"/>
        <v>0</v>
      </c>
      <c r="L142" s="24">
        <f t="shared" si="31"/>
        <v>0</v>
      </c>
      <c r="M142" s="24">
        <f t="shared" si="31"/>
        <v>0</v>
      </c>
      <c r="N142" s="24">
        <f t="shared" si="31"/>
        <v>0</v>
      </c>
      <c r="O142" s="24">
        <f t="shared" si="31"/>
        <v>0</v>
      </c>
      <c r="P142" s="24">
        <f t="shared" si="31"/>
        <v>0</v>
      </c>
      <c r="Q142" s="24">
        <f t="shared" si="31"/>
        <v>0</v>
      </c>
      <c r="R142" s="24">
        <f t="shared" si="31"/>
        <v>0</v>
      </c>
      <c r="S142" s="24">
        <f t="shared" si="31"/>
        <v>0</v>
      </c>
      <c r="T142" s="24">
        <f t="shared" si="31"/>
        <v>0</v>
      </c>
      <c r="U142" s="24">
        <f t="shared" si="31"/>
        <v>0</v>
      </c>
      <c r="V142" s="24">
        <f t="shared" si="31"/>
        <v>0</v>
      </c>
      <c r="W142" s="24">
        <f t="shared" si="31"/>
        <v>0</v>
      </c>
      <c r="X142" s="24">
        <f t="shared" si="31"/>
        <v>0</v>
      </c>
      <c r="Y142" s="24">
        <f t="shared" si="31"/>
        <v>0</v>
      </c>
      <c r="Z142" s="24">
        <f t="shared" si="31"/>
        <v>0</v>
      </c>
      <c r="AA142" s="24">
        <f t="shared" si="31"/>
        <v>0</v>
      </c>
    </row>
    <row r="143" ht="15.75" customHeight="1" spans="1:27">
      <c r="A143" s="23">
        <v>211400000</v>
      </c>
      <c r="B143" s="26" t="s">
        <v>1201</v>
      </c>
      <c r="C143" s="24">
        <f t="shared" si="28"/>
        <v>0</v>
      </c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</row>
    <row r="144" ht="15.75" customHeight="1" spans="1:27">
      <c r="A144" s="23">
        <v>211498000</v>
      </c>
      <c r="B144" s="26" t="s">
        <v>1204</v>
      </c>
      <c r="C144" s="24">
        <f t="shared" si="28"/>
        <v>0</v>
      </c>
      <c r="D144" s="24">
        <f t="shared" ref="D144:AA144" si="32">SUM(D145:D150)</f>
        <v>0</v>
      </c>
      <c r="E144" s="24">
        <f t="shared" si="32"/>
        <v>0</v>
      </c>
      <c r="F144" s="24">
        <f t="shared" si="32"/>
        <v>0</v>
      </c>
      <c r="G144" s="24">
        <f t="shared" si="32"/>
        <v>0</v>
      </c>
      <c r="H144" s="24">
        <f t="shared" si="32"/>
        <v>0</v>
      </c>
      <c r="I144" s="24">
        <f t="shared" si="32"/>
        <v>0</v>
      </c>
      <c r="J144" s="24">
        <f t="shared" si="32"/>
        <v>0</v>
      </c>
      <c r="K144" s="24">
        <f t="shared" si="32"/>
        <v>0</v>
      </c>
      <c r="L144" s="24">
        <f t="shared" si="32"/>
        <v>0</v>
      </c>
      <c r="M144" s="24">
        <f t="shared" si="32"/>
        <v>0</v>
      </c>
      <c r="N144" s="24">
        <f t="shared" si="32"/>
        <v>0</v>
      </c>
      <c r="O144" s="24">
        <f t="shared" si="32"/>
        <v>0</v>
      </c>
      <c r="P144" s="24">
        <f t="shared" si="32"/>
        <v>0</v>
      </c>
      <c r="Q144" s="24">
        <f t="shared" si="32"/>
        <v>0</v>
      </c>
      <c r="R144" s="24">
        <f t="shared" si="32"/>
        <v>0</v>
      </c>
      <c r="S144" s="24">
        <f t="shared" si="32"/>
        <v>0</v>
      </c>
      <c r="T144" s="24">
        <f t="shared" si="32"/>
        <v>0</v>
      </c>
      <c r="U144" s="24">
        <f t="shared" si="32"/>
        <v>0</v>
      </c>
      <c r="V144" s="24">
        <f t="shared" si="32"/>
        <v>0</v>
      </c>
      <c r="W144" s="24">
        <f t="shared" si="32"/>
        <v>0</v>
      </c>
      <c r="X144" s="24">
        <f t="shared" si="32"/>
        <v>0</v>
      </c>
      <c r="Y144" s="24">
        <f t="shared" si="32"/>
        <v>0</v>
      </c>
      <c r="Z144" s="24">
        <f t="shared" si="32"/>
        <v>0</v>
      </c>
      <c r="AA144" s="24">
        <f t="shared" si="32"/>
        <v>0</v>
      </c>
    </row>
    <row r="145" ht="15.75" customHeight="1" spans="1:27">
      <c r="A145" s="23">
        <v>211481000</v>
      </c>
      <c r="B145" s="26" t="s">
        <v>1312</v>
      </c>
      <c r="C145" s="24">
        <f t="shared" si="28"/>
        <v>0</v>
      </c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</row>
    <row r="146" ht="15.75" customHeight="1" spans="1:27">
      <c r="A146" s="23">
        <v>211421000</v>
      </c>
      <c r="B146" s="26" t="s">
        <v>1313</v>
      </c>
      <c r="C146" s="24">
        <f t="shared" si="28"/>
        <v>0</v>
      </c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</row>
    <row r="147" ht="15.75" customHeight="1" spans="1:27">
      <c r="A147" s="23">
        <v>211422000</v>
      </c>
      <c r="B147" s="26" t="s">
        <v>1314</v>
      </c>
      <c r="C147" s="24">
        <f t="shared" si="28"/>
        <v>0</v>
      </c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</row>
    <row r="148" ht="15.75" customHeight="1" spans="1:27">
      <c r="A148" s="23">
        <v>211402000</v>
      </c>
      <c r="B148" s="26" t="s">
        <v>1315</v>
      </c>
      <c r="C148" s="24">
        <f t="shared" si="28"/>
        <v>0</v>
      </c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</row>
    <row r="149" ht="15.75" customHeight="1" spans="1:27">
      <c r="A149" s="23">
        <v>211404000</v>
      </c>
      <c r="B149" s="26" t="s">
        <v>1316</v>
      </c>
      <c r="C149" s="24">
        <f t="shared" si="28"/>
        <v>0</v>
      </c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</row>
    <row r="150" s="12" customFormat="1" ht="15.75" customHeight="1" spans="1:27">
      <c r="A150" s="23">
        <v>211403000</v>
      </c>
      <c r="B150" s="26" t="s">
        <v>1317</v>
      </c>
      <c r="C150" s="24">
        <f t="shared" si="28"/>
        <v>0</v>
      </c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</row>
    <row r="151" customHeight="1" spans="1:27">
      <c r="A151" s="23" t="s">
        <v>1318</v>
      </c>
      <c r="B151" s="26" t="s">
        <v>1319</v>
      </c>
      <c r="C151" s="24">
        <f t="shared" si="28"/>
        <v>0</v>
      </c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</row>
  </sheetData>
  <sheetProtection sheet="1" objects="1"/>
  <mergeCells count="6">
    <mergeCell ref="A1:AA1"/>
    <mergeCell ref="A2:AA2"/>
    <mergeCell ref="A3:AA3"/>
    <mergeCell ref="C4:AA4"/>
    <mergeCell ref="A4:A5"/>
    <mergeCell ref="B4:B5"/>
  </mergeCells>
  <pageMargins left="0.75" right="0.75" top="1" bottom="1" header="0.5" footer="0.5"/>
  <pageSetup paperSize="1" orientation="landscape" blackAndWhite="1" useFirstPageNumber="1"/>
  <headerFooter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M151"/>
  <sheetViews>
    <sheetView topLeftCell="AA1" workbookViewId="0">
      <selection activeCell="E7" sqref="E7"/>
    </sheetView>
  </sheetViews>
  <sheetFormatPr defaultColWidth="8" defaultRowHeight="13.5" customHeight="1"/>
  <cols>
    <col min="1" max="1" width="15.25" customWidth="1"/>
    <col min="2" max="2" width="35.375" customWidth="1"/>
    <col min="3" max="39" width="12.5" customWidth="1"/>
  </cols>
  <sheetData>
    <row r="1" ht="15.75" customHeight="1" spans="1:39">
      <c r="A1" s="31" t="s">
        <v>1323</v>
      </c>
      <c r="B1" s="14"/>
      <c r="C1" s="14" t="s">
        <v>1324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</row>
    <row r="2" ht="30" customHeight="1" spans="1:39">
      <c r="A2" s="32" t="s">
        <v>1325</v>
      </c>
      <c r="B2" s="32"/>
      <c r="C2" s="32" t="s">
        <v>1325</v>
      </c>
      <c r="D2" s="16"/>
      <c r="E2" s="32"/>
      <c r="F2" s="32"/>
      <c r="G2" s="32"/>
      <c r="H2" s="32"/>
      <c r="I2" s="32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3" ht="15.75" customHeight="1" spans="1:39">
      <c r="A3" s="17" t="s">
        <v>3</v>
      </c>
      <c r="B3" s="29"/>
      <c r="C3" s="29" t="s">
        <v>3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</row>
    <row r="4" ht="15.75" customHeight="1" spans="1:39">
      <c r="A4" s="18"/>
      <c r="B4" s="18" t="s">
        <v>1194</v>
      </c>
      <c r="C4" s="18" t="s">
        <v>1326</v>
      </c>
      <c r="D4" s="18" t="s">
        <v>1327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</row>
    <row r="5" ht="64.5" customHeight="1" spans="1:39">
      <c r="A5" s="20"/>
      <c r="B5" s="21"/>
      <c r="C5" s="34"/>
      <c r="D5" s="22" t="s">
        <v>1328</v>
      </c>
      <c r="E5" s="22" t="s">
        <v>1329</v>
      </c>
      <c r="F5" s="22" t="s">
        <v>1330</v>
      </c>
      <c r="G5" s="22" t="s">
        <v>1331</v>
      </c>
      <c r="H5" s="22" t="s">
        <v>1332</v>
      </c>
      <c r="I5" s="22" t="s">
        <v>1333</v>
      </c>
      <c r="J5" s="22" t="s">
        <v>1334</v>
      </c>
      <c r="K5" s="22" t="s">
        <v>1335</v>
      </c>
      <c r="L5" s="22" t="s">
        <v>1336</v>
      </c>
      <c r="M5" s="22" t="s">
        <v>1337</v>
      </c>
      <c r="N5" s="22" t="s">
        <v>1338</v>
      </c>
      <c r="O5" s="22" t="s">
        <v>1339</v>
      </c>
      <c r="P5" s="22" t="s">
        <v>1340</v>
      </c>
      <c r="Q5" s="22" t="s">
        <v>1341</v>
      </c>
      <c r="R5" s="22" t="s">
        <v>1342</v>
      </c>
      <c r="S5" s="22" t="s">
        <v>1343</v>
      </c>
      <c r="T5" s="22" t="s">
        <v>1344</v>
      </c>
      <c r="U5" s="22" t="s">
        <v>1345</v>
      </c>
      <c r="V5" s="22" t="s">
        <v>1346</v>
      </c>
      <c r="W5" s="22" t="s">
        <v>1347</v>
      </c>
      <c r="X5" s="22" t="s">
        <v>1348</v>
      </c>
      <c r="Y5" s="22" t="s">
        <v>1349</v>
      </c>
      <c r="Z5" s="22" t="s">
        <v>1350</v>
      </c>
      <c r="AA5" s="22" t="s">
        <v>1351</v>
      </c>
      <c r="AB5" s="22" t="s">
        <v>1352</v>
      </c>
      <c r="AC5" s="22" t="s">
        <v>1353</v>
      </c>
      <c r="AD5" s="22" t="s">
        <v>1354</v>
      </c>
      <c r="AE5" s="22" t="s">
        <v>1355</v>
      </c>
      <c r="AF5" s="22" t="s">
        <v>1356</v>
      </c>
      <c r="AG5" s="22" t="s">
        <v>1357</v>
      </c>
      <c r="AH5" s="22" t="s">
        <v>1358</v>
      </c>
      <c r="AI5" s="22" t="s">
        <v>1359</v>
      </c>
      <c r="AJ5" s="22" t="s">
        <v>1360</v>
      </c>
      <c r="AK5" s="22" t="s">
        <v>1361</v>
      </c>
      <c r="AL5" s="22" t="s">
        <v>1362</v>
      </c>
      <c r="AM5" s="22" t="s">
        <v>1363</v>
      </c>
    </row>
    <row r="6" ht="15.75" customHeight="1" spans="1:39">
      <c r="A6" s="23"/>
      <c r="B6" s="19" t="s">
        <v>1200</v>
      </c>
      <c r="C6" s="24">
        <f>SUM(C7,C8)</f>
        <v>0</v>
      </c>
      <c r="D6" s="24">
        <f t="shared" ref="D6:D69" si="0">SUM(E6:AN6)</f>
        <v>0</v>
      </c>
      <c r="E6" s="24">
        <f t="shared" ref="E6:AM6" si="1">SUM(E7,E8)</f>
        <v>0</v>
      </c>
      <c r="F6" s="24">
        <f t="shared" si="1"/>
        <v>0</v>
      </c>
      <c r="G6" s="24">
        <f t="shared" si="1"/>
        <v>0</v>
      </c>
      <c r="H6" s="24">
        <f t="shared" si="1"/>
        <v>0</v>
      </c>
      <c r="I6" s="24">
        <f t="shared" si="1"/>
        <v>0</v>
      </c>
      <c r="J6" s="24">
        <f t="shared" si="1"/>
        <v>0</v>
      </c>
      <c r="K6" s="24">
        <f t="shared" si="1"/>
        <v>0</v>
      </c>
      <c r="L6" s="24">
        <f t="shared" si="1"/>
        <v>0</v>
      </c>
      <c r="M6" s="24">
        <f t="shared" si="1"/>
        <v>0</v>
      </c>
      <c r="N6" s="24">
        <f t="shared" si="1"/>
        <v>0</v>
      </c>
      <c r="O6" s="24">
        <f t="shared" si="1"/>
        <v>0</v>
      </c>
      <c r="P6" s="24">
        <f t="shared" si="1"/>
        <v>0</v>
      </c>
      <c r="Q6" s="24">
        <f t="shared" si="1"/>
        <v>0</v>
      </c>
      <c r="R6" s="24">
        <f t="shared" si="1"/>
        <v>0</v>
      </c>
      <c r="S6" s="24">
        <f t="shared" si="1"/>
        <v>0</v>
      </c>
      <c r="T6" s="24">
        <f t="shared" si="1"/>
        <v>0</v>
      </c>
      <c r="U6" s="24">
        <f t="shared" si="1"/>
        <v>0</v>
      </c>
      <c r="V6" s="24">
        <f t="shared" si="1"/>
        <v>0</v>
      </c>
      <c r="W6" s="24">
        <f t="shared" si="1"/>
        <v>0</v>
      </c>
      <c r="X6" s="24">
        <f t="shared" si="1"/>
        <v>0</v>
      </c>
      <c r="Y6" s="24">
        <f t="shared" si="1"/>
        <v>0</v>
      </c>
      <c r="Z6" s="24">
        <f t="shared" si="1"/>
        <v>0</v>
      </c>
      <c r="AA6" s="24">
        <f t="shared" si="1"/>
        <v>0</v>
      </c>
      <c r="AB6" s="24">
        <f t="shared" si="1"/>
        <v>0</v>
      </c>
      <c r="AC6" s="24">
        <f t="shared" si="1"/>
        <v>0</v>
      </c>
      <c r="AD6" s="24">
        <f t="shared" si="1"/>
        <v>0</v>
      </c>
      <c r="AE6" s="24">
        <f t="shared" si="1"/>
        <v>0</v>
      </c>
      <c r="AF6" s="24">
        <f t="shared" si="1"/>
        <v>0</v>
      </c>
      <c r="AG6" s="24">
        <f t="shared" si="1"/>
        <v>0</v>
      </c>
      <c r="AH6" s="24">
        <f t="shared" si="1"/>
        <v>0</v>
      </c>
      <c r="AI6" s="24">
        <f t="shared" si="1"/>
        <v>0</v>
      </c>
      <c r="AJ6" s="24">
        <f t="shared" si="1"/>
        <v>0</v>
      </c>
      <c r="AK6" s="24">
        <f t="shared" si="1"/>
        <v>0</v>
      </c>
      <c r="AL6" s="24">
        <f t="shared" si="1"/>
        <v>0</v>
      </c>
      <c r="AM6" s="24">
        <f t="shared" si="1"/>
        <v>0</v>
      </c>
    </row>
    <row r="7" ht="15.75" customHeight="1" spans="1:39">
      <c r="A7" s="23">
        <v>210000000</v>
      </c>
      <c r="B7" s="19" t="s">
        <v>1201</v>
      </c>
      <c r="C7" s="25"/>
      <c r="D7" s="24">
        <f t="shared" si="0"/>
        <v>0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</row>
    <row r="8" ht="15.75" customHeight="1" spans="1:39">
      <c r="A8" s="23">
        <v>219800000</v>
      </c>
      <c r="B8" s="26" t="s">
        <v>1202</v>
      </c>
      <c r="C8" s="24">
        <f>SUM(C9,C25,C38,C48,C58,C67,C76,C86,C95,C105,C115,C125,C135,C142,C151)</f>
        <v>0</v>
      </c>
      <c r="D8" s="24">
        <f t="shared" si="0"/>
        <v>0</v>
      </c>
      <c r="E8" s="24">
        <f t="shared" ref="E8:AM8" si="2">SUM(E9,E25,E38,E48,E58,E67,E76,E86,E95,E105,E115,E125,E135,E142,E151)</f>
        <v>0</v>
      </c>
      <c r="F8" s="24">
        <f t="shared" si="2"/>
        <v>0</v>
      </c>
      <c r="G8" s="24">
        <f t="shared" si="2"/>
        <v>0</v>
      </c>
      <c r="H8" s="24">
        <f t="shared" si="2"/>
        <v>0</v>
      </c>
      <c r="I8" s="24">
        <f t="shared" si="2"/>
        <v>0</v>
      </c>
      <c r="J8" s="24">
        <f t="shared" si="2"/>
        <v>0</v>
      </c>
      <c r="K8" s="24">
        <f t="shared" si="2"/>
        <v>0</v>
      </c>
      <c r="L8" s="24">
        <f t="shared" si="2"/>
        <v>0</v>
      </c>
      <c r="M8" s="24">
        <f t="shared" si="2"/>
        <v>0</v>
      </c>
      <c r="N8" s="24">
        <f t="shared" si="2"/>
        <v>0</v>
      </c>
      <c r="O8" s="24">
        <f t="shared" si="2"/>
        <v>0</v>
      </c>
      <c r="P8" s="24">
        <f t="shared" si="2"/>
        <v>0</v>
      </c>
      <c r="Q8" s="24">
        <f t="shared" si="2"/>
        <v>0</v>
      </c>
      <c r="R8" s="24">
        <f t="shared" si="2"/>
        <v>0</v>
      </c>
      <c r="S8" s="24">
        <f t="shared" si="2"/>
        <v>0</v>
      </c>
      <c r="T8" s="24">
        <f t="shared" si="2"/>
        <v>0</v>
      </c>
      <c r="U8" s="24">
        <f t="shared" si="2"/>
        <v>0</v>
      </c>
      <c r="V8" s="24">
        <f t="shared" si="2"/>
        <v>0</v>
      </c>
      <c r="W8" s="24">
        <f t="shared" si="2"/>
        <v>0</v>
      </c>
      <c r="X8" s="24">
        <f t="shared" si="2"/>
        <v>0</v>
      </c>
      <c r="Y8" s="24">
        <f t="shared" si="2"/>
        <v>0</v>
      </c>
      <c r="Z8" s="24">
        <f t="shared" si="2"/>
        <v>0</v>
      </c>
      <c r="AA8" s="24">
        <f t="shared" si="2"/>
        <v>0</v>
      </c>
      <c r="AB8" s="24">
        <f t="shared" si="2"/>
        <v>0</v>
      </c>
      <c r="AC8" s="24">
        <f t="shared" si="2"/>
        <v>0</v>
      </c>
      <c r="AD8" s="24">
        <f t="shared" si="2"/>
        <v>0</v>
      </c>
      <c r="AE8" s="24">
        <f t="shared" si="2"/>
        <v>0</v>
      </c>
      <c r="AF8" s="24">
        <f t="shared" si="2"/>
        <v>0</v>
      </c>
      <c r="AG8" s="24">
        <f t="shared" si="2"/>
        <v>0</v>
      </c>
      <c r="AH8" s="24">
        <f t="shared" si="2"/>
        <v>0</v>
      </c>
      <c r="AI8" s="24">
        <f t="shared" si="2"/>
        <v>0</v>
      </c>
      <c r="AJ8" s="24">
        <f t="shared" si="2"/>
        <v>0</v>
      </c>
      <c r="AK8" s="24">
        <f t="shared" si="2"/>
        <v>0</v>
      </c>
      <c r="AL8" s="24">
        <f t="shared" si="2"/>
        <v>0</v>
      </c>
      <c r="AM8" s="24">
        <f t="shared" si="2"/>
        <v>0</v>
      </c>
    </row>
    <row r="9" ht="15.75" customHeight="1" spans="1:39">
      <c r="A9" s="23">
        <v>210199000</v>
      </c>
      <c r="B9" s="26" t="s">
        <v>1203</v>
      </c>
      <c r="C9" s="24">
        <f>SUM(C10,C11)</f>
        <v>0</v>
      </c>
      <c r="D9" s="24">
        <f t="shared" si="0"/>
        <v>0</v>
      </c>
      <c r="E9" s="24">
        <f t="shared" ref="E9:AM9" si="3">SUM(E10,E11)</f>
        <v>0</v>
      </c>
      <c r="F9" s="24">
        <f t="shared" si="3"/>
        <v>0</v>
      </c>
      <c r="G9" s="24">
        <f t="shared" si="3"/>
        <v>0</v>
      </c>
      <c r="H9" s="24">
        <f t="shared" si="3"/>
        <v>0</v>
      </c>
      <c r="I9" s="24">
        <f t="shared" si="3"/>
        <v>0</v>
      </c>
      <c r="J9" s="24">
        <f t="shared" si="3"/>
        <v>0</v>
      </c>
      <c r="K9" s="24">
        <f t="shared" si="3"/>
        <v>0</v>
      </c>
      <c r="L9" s="24">
        <f t="shared" si="3"/>
        <v>0</v>
      </c>
      <c r="M9" s="24">
        <f t="shared" si="3"/>
        <v>0</v>
      </c>
      <c r="N9" s="24">
        <f t="shared" si="3"/>
        <v>0</v>
      </c>
      <c r="O9" s="24">
        <f t="shared" si="3"/>
        <v>0</v>
      </c>
      <c r="P9" s="24">
        <f t="shared" si="3"/>
        <v>0</v>
      </c>
      <c r="Q9" s="24">
        <f t="shared" si="3"/>
        <v>0</v>
      </c>
      <c r="R9" s="24">
        <f t="shared" si="3"/>
        <v>0</v>
      </c>
      <c r="S9" s="24">
        <f t="shared" si="3"/>
        <v>0</v>
      </c>
      <c r="T9" s="24">
        <f t="shared" si="3"/>
        <v>0</v>
      </c>
      <c r="U9" s="24">
        <f t="shared" si="3"/>
        <v>0</v>
      </c>
      <c r="V9" s="24">
        <f t="shared" si="3"/>
        <v>0</v>
      </c>
      <c r="W9" s="24">
        <f t="shared" si="3"/>
        <v>0</v>
      </c>
      <c r="X9" s="24">
        <f t="shared" si="3"/>
        <v>0</v>
      </c>
      <c r="Y9" s="24">
        <f t="shared" si="3"/>
        <v>0</v>
      </c>
      <c r="Z9" s="24">
        <f t="shared" si="3"/>
        <v>0</v>
      </c>
      <c r="AA9" s="24">
        <f t="shared" si="3"/>
        <v>0</v>
      </c>
      <c r="AB9" s="24">
        <f t="shared" si="3"/>
        <v>0</v>
      </c>
      <c r="AC9" s="24">
        <f t="shared" si="3"/>
        <v>0</v>
      </c>
      <c r="AD9" s="24">
        <f t="shared" si="3"/>
        <v>0</v>
      </c>
      <c r="AE9" s="24">
        <f t="shared" si="3"/>
        <v>0</v>
      </c>
      <c r="AF9" s="24">
        <f t="shared" si="3"/>
        <v>0</v>
      </c>
      <c r="AG9" s="24">
        <f t="shared" si="3"/>
        <v>0</v>
      </c>
      <c r="AH9" s="24">
        <f t="shared" si="3"/>
        <v>0</v>
      </c>
      <c r="AI9" s="24">
        <f t="shared" si="3"/>
        <v>0</v>
      </c>
      <c r="AJ9" s="24">
        <f t="shared" si="3"/>
        <v>0</v>
      </c>
      <c r="AK9" s="24">
        <f t="shared" si="3"/>
        <v>0</v>
      </c>
      <c r="AL9" s="24">
        <f t="shared" si="3"/>
        <v>0</v>
      </c>
      <c r="AM9" s="24">
        <f t="shared" si="3"/>
        <v>0</v>
      </c>
    </row>
    <row r="10" ht="15.75" customHeight="1" spans="1:39">
      <c r="A10" s="23">
        <v>210100000</v>
      </c>
      <c r="B10" s="26" t="s">
        <v>1201</v>
      </c>
      <c r="C10" s="25"/>
      <c r="D10" s="24">
        <f t="shared" si="0"/>
        <v>0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</row>
    <row r="11" ht="15.75" customHeight="1" spans="1:39">
      <c r="A11" s="23">
        <v>210198000</v>
      </c>
      <c r="B11" s="26" t="s">
        <v>1204</v>
      </c>
      <c r="C11" s="24">
        <f>SUM(C12:C24)</f>
        <v>0</v>
      </c>
      <c r="D11" s="24">
        <f t="shared" si="0"/>
        <v>0</v>
      </c>
      <c r="E11" s="24">
        <f t="shared" ref="E11:AM11" si="4">SUM(E12:E24)</f>
        <v>0</v>
      </c>
      <c r="F11" s="24">
        <f t="shared" si="4"/>
        <v>0</v>
      </c>
      <c r="G11" s="24">
        <f t="shared" si="4"/>
        <v>0</v>
      </c>
      <c r="H11" s="24">
        <f t="shared" si="4"/>
        <v>0</v>
      </c>
      <c r="I11" s="24">
        <f t="shared" si="4"/>
        <v>0</v>
      </c>
      <c r="J11" s="24">
        <f t="shared" si="4"/>
        <v>0</v>
      </c>
      <c r="K11" s="24">
        <f t="shared" si="4"/>
        <v>0</v>
      </c>
      <c r="L11" s="24">
        <f t="shared" si="4"/>
        <v>0</v>
      </c>
      <c r="M11" s="24">
        <f t="shared" si="4"/>
        <v>0</v>
      </c>
      <c r="N11" s="24">
        <f t="shared" si="4"/>
        <v>0</v>
      </c>
      <c r="O11" s="24">
        <f t="shared" si="4"/>
        <v>0</v>
      </c>
      <c r="P11" s="24">
        <f t="shared" si="4"/>
        <v>0</v>
      </c>
      <c r="Q11" s="24">
        <f t="shared" si="4"/>
        <v>0</v>
      </c>
      <c r="R11" s="24">
        <f t="shared" si="4"/>
        <v>0</v>
      </c>
      <c r="S11" s="24">
        <f t="shared" si="4"/>
        <v>0</v>
      </c>
      <c r="T11" s="24">
        <f t="shared" si="4"/>
        <v>0</v>
      </c>
      <c r="U11" s="24">
        <f t="shared" si="4"/>
        <v>0</v>
      </c>
      <c r="V11" s="24">
        <f t="shared" si="4"/>
        <v>0</v>
      </c>
      <c r="W11" s="24">
        <f t="shared" si="4"/>
        <v>0</v>
      </c>
      <c r="X11" s="24">
        <f t="shared" si="4"/>
        <v>0</v>
      </c>
      <c r="Y11" s="24">
        <f t="shared" si="4"/>
        <v>0</v>
      </c>
      <c r="Z11" s="24">
        <f t="shared" si="4"/>
        <v>0</v>
      </c>
      <c r="AA11" s="24">
        <f t="shared" si="4"/>
        <v>0</v>
      </c>
      <c r="AB11" s="24">
        <f t="shared" si="4"/>
        <v>0</v>
      </c>
      <c r="AC11" s="24">
        <f t="shared" si="4"/>
        <v>0</v>
      </c>
      <c r="AD11" s="24">
        <f t="shared" si="4"/>
        <v>0</v>
      </c>
      <c r="AE11" s="24">
        <f t="shared" si="4"/>
        <v>0</v>
      </c>
      <c r="AF11" s="24">
        <f t="shared" si="4"/>
        <v>0</v>
      </c>
      <c r="AG11" s="24">
        <f t="shared" si="4"/>
        <v>0</v>
      </c>
      <c r="AH11" s="24">
        <f t="shared" si="4"/>
        <v>0</v>
      </c>
      <c r="AI11" s="24">
        <f t="shared" si="4"/>
        <v>0</v>
      </c>
      <c r="AJ11" s="24">
        <f t="shared" si="4"/>
        <v>0</v>
      </c>
      <c r="AK11" s="24">
        <f t="shared" si="4"/>
        <v>0</v>
      </c>
      <c r="AL11" s="24">
        <f t="shared" si="4"/>
        <v>0</v>
      </c>
      <c r="AM11" s="24">
        <f t="shared" si="4"/>
        <v>0</v>
      </c>
    </row>
    <row r="12" ht="15.75" customHeight="1" spans="1:39">
      <c r="A12" s="23">
        <v>210102000</v>
      </c>
      <c r="B12" s="26" t="s">
        <v>1205</v>
      </c>
      <c r="C12" s="25"/>
      <c r="D12" s="24">
        <f t="shared" si="0"/>
        <v>0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</row>
    <row r="13" ht="15.75" customHeight="1" spans="1:39">
      <c r="A13" s="23">
        <v>210103000</v>
      </c>
      <c r="B13" s="26" t="s">
        <v>1206</v>
      </c>
      <c r="C13" s="25"/>
      <c r="D13" s="24">
        <f t="shared" si="0"/>
        <v>0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</row>
    <row r="14" ht="15.75" customHeight="1" spans="1:39">
      <c r="A14" s="23">
        <v>210106000</v>
      </c>
      <c r="B14" s="26" t="s">
        <v>1207</v>
      </c>
      <c r="C14" s="25"/>
      <c r="D14" s="24">
        <f t="shared" si="0"/>
        <v>0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</row>
    <row r="15" ht="15.75" customHeight="1" spans="1:39">
      <c r="A15" s="23">
        <v>210105000</v>
      </c>
      <c r="B15" s="26" t="s">
        <v>1209</v>
      </c>
      <c r="C15" s="25"/>
      <c r="D15" s="24">
        <f t="shared" si="0"/>
        <v>0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</row>
    <row r="16" ht="15.75" customHeight="1" spans="1:39">
      <c r="A16" s="23">
        <v>210104000</v>
      </c>
      <c r="B16" s="26" t="s">
        <v>1210</v>
      </c>
      <c r="C16" s="25"/>
      <c r="D16" s="24">
        <f t="shared" si="0"/>
        <v>0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</row>
    <row r="17" ht="15.75" customHeight="1" spans="1:39">
      <c r="A17" s="23">
        <v>210112000</v>
      </c>
      <c r="B17" s="26" t="s">
        <v>1211</v>
      </c>
      <c r="C17" s="25"/>
      <c r="D17" s="24">
        <f t="shared" si="0"/>
        <v>0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</row>
    <row r="18" ht="15.75" customHeight="1" spans="1:39">
      <c r="A18" s="23">
        <v>210114000</v>
      </c>
      <c r="B18" s="26" t="s">
        <v>1212</v>
      </c>
      <c r="C18" s="25"/>
      <c r="D18" s="24">
        <f t="shared" si="0"/>
        <v>0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</row>
    <row r="19" ht="15.75" customHeight="1" spans="1:39">
      <c r="A19" s="23">
        <v>210113000</v>
      </c>
      <c r="B19" s="26" t="s">
        <v>1213</v>
      </c>
      <c r="C19" s="25"/>
      <c r="D19" s="24">
        <f t="shared" si="0"/>
        <v>0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</row>
    <row r="20" ht="15.75" customHeight="1" spans="1:39">
      <c r="A20" s="23">
        <v>210111000</v>
      </c>
      <c r="B20" s="26" t="s">
        <v>1214</v>
      </c>
      <c r="C20" s="25"/>
      <c r="D20" s="24">
        <f t="shared" si="0"/>
        <v>0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</row>
    <row r="21" ht="15.75" customHeight="1" spans="1:39">
      <c r="A21" s="23">
        <v>210115000</v>
      </c>
      <c r="B21" s="26" t="s">
        <v>1215</v>
      </c>
      <c r="C21" s="25"/>
      <c r="D21" s="24">
        <f t="shared" si="0"/>
        <v>0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</row>
    <row r="22" ht="15.75" customHeight="1" spans="1:39">
      <c r="A22" s="23">
        <v>210181000</v>
      </c>
      <c r="B22" s="26" t="s">
        <v>1216</v>
      </c>
      <c r="C22" s="25"/>
      <c r="D22" s="24">
        <f t="shared" si="0"/>
        <v>0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</row>
    <row r="23" ht="15.75" customHeight="1" spans="1:39">
      <c r="A23" s="23">
        <v>210124000</v>
      </c>
      <c r="B23" s="26" t="s">
        <v>1217</v>
      </c>
      <c r="C23" s="25"/>
      <c r="D23" s="24">
        <f t="shared" si="0"/>
        <v>0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</row>
    <row r="24" ht="15.75" customHeight="1" spans="1:39">
      <c r="A24" s="23">
        <v>210123000</v>
      </c>
      <c r="B24" s="26" t="s">
        <v>1218</v>
      </c>
      <c r="C24" s="25"/>
      <c r="D24" s="24">
        <f t="shared" si="0"/>
        <v>0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</row>
    <row r="25" ht="15.75" customHeight="1" spans="1:39">
      <c r="A25" s="23">
        <v>210299000</v>
      </c>
      <c r="B25" s="26" t="s">
        <v>1219</v>
      </c>
      <c r="C25" s="24">
        <f>SUM(C26,C27)</f>
        <v>0</v>
      </c>
      <c r="D25" s="24">
        <f t="shared" si="0"/>
        <v>0</v>
      </c>
      <c r="E25" s="24">
        <f t="shared" ref="E25:AM25" si="5">SUM(E26,E27)</f>
        <v>0</v>
      </c>
      <c r="F25" s="24">
        <f t="shared" si="5"/>
        <v>0</v>
      </c>
      <c r="G25" s="24">
        <f t="shared" si="5"/>
        <v>0</v>
      </c>
      <c r="H25" s="24">
        <f t="shared" si="5"/>
        <v>0</v>
      </c>
      <c r="I25" s="24">
        <f t="shared" si="5"/>
        <v>0</v>
      </c>
      <c r="J25" s="24">
        <f t="shared" si="5"/>
        <v>0</v>
      </c>
      <c r="K25" s="24">
        <f t="shared" si="5"/>
        <v>0</v>
      </c>
      <c r="L25" s="24">
        <f t="shared" si="5"/>
        <v>0</v>
      </c>
      <c r="M25" s="24">
        <f t="shared" si="5"/>
        <v>0</v>
      </c>
      <c r="N25" s="24">
        <f t="shared" si="5"/>
        <v>0</v>
      </c>
      <c r="O25" s="24">
        <f t="shared" si="5"/>
        <v>0</v>
      </c>
      <c r="P25" s="24">
        <f t="shared" si="5"/>
        <v>0</v>
      </c>
      <c r="Q25" s="24">
        <f t="shared" si="5"/>
        <v>0</v>
      </c>
      <c r="R25" s="24">
        <f t="shared" si="5"/>
        <v>0</v>
      </c>
      <c r="S25" s="24">
        <f t="shared" si="5"/>
        <v>0</v>
      </c>
      <c r="T25" s="24">
        <f t="shared" si="5"/>
        <v>0</v>
      </c>
      <c r="U25" s="24">
        <f t="shared" si="5"/>
        <v>0</v>
      </c>
      <c r="V25" s="24">
        <f t="shared" si="5"/>
        <v>0</v>
      </c>
      <c r="W25" s="24">
        <f t="shared" si="5"/>
        <v>0</v>
      </c>
      <c r="X25" s="24">
        <f t="shared" si="5"/>
        <v>0</v>
      </c>
      <c r="Y25" s="24">
        <f t="shared" si="5"/>
        <v>0</v>
      </c>
      <c r="Z25" s="24">
        <f t="shared" si="5"/>
        <v>0</v>
      </c>
      <c r="AA25" s="24">
        <f t="shared" si="5"/>
        <v>0</v>
      </c>
      <c r="AB25" s="24">
        <f t="shared" si="5"/>
        <v>0</v>
      </c>
      <c r="AC25" s="24">
        <f t="shared" si="5"/>
        <v>0</v>
      </c>
      <c r="AD25" s="24">
        <f t="shared" si="5"/>
        <v>0</v>
      </c>
      <c r="AE25" s="24">
        <f t="shared" si="5"/>
        <v>0</v>
      </c>
      <c r="AF25" s="24">
        <f t="shared" si="5"/>
        <v>0</v>
      </c>
      <c r="AG25" s="24">
        <f t="shared" si="5"/>
        <v>0</v>
      </c>
      <c r="AH25" s="24">
        <f t="shared" si="5"/>
        <v>0</v>
      </c>
      <c r="AI25" s="24">
        <f t="shared" si="5"/>
        <v>0</v>
      </c>
      <c r="AJ25" s="24">
        <f t="shared" si="5"/>
        <v>0</v>
      </c>
      <c r="AK25" s="24">
        <f t="shared" si="5"/>
        <v>0</v>
      </c>
      <c r="AL25" s="24">
        <f t="shared" si="5"/>
        <v>0</v>
      </c>
      <c r="AM25" s="24">
        <f t="shared" si="5"/>
        <v>0</v>
      </c>
    </row>
    <row r="26" ht="15.75" customHeight="1" spans="1:39">
      <c r="A26" s="23">
        <v>210200000</v>
      </c>
      <c r="B26" s="26" t="s">
        <v>1201</v>
      </c>
      <c r="C26" s="25"/>
      <c r="D26" s="24">
        <f t="shared" si="0"/>
        <v>0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</row>
    <row r="27" ht="15.75" customHeight="1" spans="1:39">
      <c r="A27" s="23">
        <v>210298000</v>
      </c>
      <c r="B27" s="26" t="s">
        <v>1204</v>
      </c>
      <c r="C27" s="24">
        <f>SUM(C28:C37)</f>
        <v>0</v>
      </c>
      <c r="D27" s="24">
        <f t="shared" si="0"/>
        <v>0</v>
      </c>
      <c r="E27" s="24">
        <f t="shared" ref="E27:AM27" si="6">SUM(E28:E37)</f>
        <v>0</v>
      </c>
      <c r="F27" s="24">
        <f t="shared" si="6"/>
        <v>0</v>
      </c>
      <c r="G27" s="24">
        <f t="shared" si="6"/>
        <v>0</v>
      </c>
      <c r="H27" s="24">
        <f t="shared" si="6"/>
        <v>0</v>
      </c>
      <c r="I27" s="24">
        <f t="shared" si="6"/>
        <v>0</v>
      </c>
      <c r="J27" s="24">
        <f t="shared" si="6"/>
        <v>0</v>
      </c>
      <c r="K27" s="24">
        <f t="shared" si="6"/>
        <v>0</v>
      </c>
      <c r="L27" s="24">
        <f t="shared" si="6"/>
        <v>0</v>
      </c>
      <c r="M27" s="24">
        <f t="shared" si="6"/>
        <v>0</v>
      </c>
      <c r="N27" s="24">
        <f t="shared" si="6"/>
        <v>0</v>
      </c>
      <c r="O27" s="24">
        <f t="shared" si="6"/>
        <v>0</v>
      </c>
      <c r="P27" s="24">
        <f t="shared" si="6"/>
        <v>0</v>
      </c>
      <c r="Q27" s="24">
        <f t="shared" si="6"/>
        <v>0</v>
      </c>
      <c r="R27" s="24">
        <f t="shared" si="6"/>
        <v>0</v>
      </c>
      <c r="S27" s="24">
        <f t="shared" si="6"/>
        <v>0</v>
      </c>
      <c r="T27" s="24">
        <f t="shared" si="6"/>
        <v>0</v>
      </c>
      <c r="U27" s="24">
        <f t="shared" si="6"/>
        <v>0</v>
      </c>
      <c r="V27" s="24">
        <f t="shared" si="6"/>
        <v>0</v>
      </c>
      <c r="W27" s="24">
        <f t="shared" si="6"/>
        <v>0</v>
      </c>
      <c r="X27" s="24">
        <f t="shared" si="6"/>
        <v>0</v>
      </c>
      <c r="Y27" s="24">
        <f t="shared" si="6"/>
        <v>0</v>
      </c>
      <c r="Z27" s="24">
        <f t="shared" si="6"/>
        <v>0</v>
      </c>
      <c r="AA27" s="24">
        <f t="shared" si="6"/>
        <v>0</v>
      </c>
      <c r="AB27" s="24">
        <f t="shared" si="6"/>
        <v>0</v>
      </c>
      <c r="AC27" s="24">
        <f t="shared" si="6"/>
        <v>0</v>
      </c>
      <c r="AD27" s="24">
        <f t="shared" si="6"/>
        <v>0</v>
      </c>
      <c r="AE27" s="24">
        <f t="shared" si="6"/>
        <v>0</v>
      </c>
      <c r="AF27" s="24">
        <f t="shared" si="6"/>
        <v>0</v>
      </c>
      <c r="AG27" s="24">
        <f t="shared" si="6"/>
        <v>0</v>
      </c>
      <c r="AH27" s="24">
        <f t="shared" si="6"/>
        <v>0</v>
      </c>
      <c r="AI27" s="24">
        <f t="shared" si="6"/>
        <v>0</v>
      </c>
      <c r="AJ27" s="24">
        <f t="shared" si="6"/>
        <v>0</v>
      </c>
      <c r="AK27" s="24">
        <f t="shared" si="6"/>
        <v>0</v>
      </c>
      <c r="AL27" s="24">
        <f t="shared" si="6"/>
        <v>0</v>
      </c>
      <c r="AM27" s="24">
        <f t="shared" si="6"/>
        <v>0</v>
      </c>
    </row>
    <row r="28" ht="15.75" customHeight="1" spans="1:39">
      <c r="A28" s="23">
        <v>210224000</v>
      </c>
      <c r="B28" s="26" t="s">
        <v>1220</v>
      </c>
      <c r="C28" s="25"/>
      <c r="D28" s="24">
        <f t="shared" si="0"/>
        <v>0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</row>
    <row r="29" ht="15.75" customHeight="1" spans="1:39">
      <c r="A29" s="23">
        <v>210281000</v>
      </c>
      <c r="B29" s="26" t="s">
        <v>1221</v>
      </c>
      <c r="C29" s="25"/>
      <c r="D29" s="24">
        <f t="shared" si="0"/>
        <v>0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</row>
    <row r="30" ht="15.75" customHeight="1" spans="1:39">
      <c r="A30" s="23">
        <v>210283000</v>
      </c>
      <c r="B30" s="26" t="s">
        <v>1222</v>
      </c>
      <c r="C30" s="25"/>
      <c r="D30" s="24">
        <f t="shared" si="0"/>
        <v>0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</row>
    <row r="31" ht="15.75" customHeight="1" spans="1:39">
      <c r="A31" s="23">
        <v>210214000</v>
      </c>
      <c r="B31" s="26" t="s">
        <v>1223</v>
      </c>
      <c r="C31" s="25"/>
      <c r="D31" s="24">
        <f t="shared" si="0"/>
        <v>0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</row>
    <row r="32" ht="15.75" customHeight="1" spans="1:39">
      <c r="A32" s="23">
        <v>210212000</v>
      </c>
      <c r="B32" s="26" t="s">
        <v>1224</v>
      </c>
      <c r="C32" s="25"/>
      <c r="D32" s="24">
        <f t="shared" si="0"/>
        <v>0</v>
      </c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</row>
    <row r="33" ht="15.75" customHeight="1" spans="1:39">
      <c r="A33" s="23">
        <v>210211000</v>
      </c>
      <c r="B33" s="26" t="s">
        <v>1225</v>
      </c>
      <c r="C33" s="25"/>
      <c r="D33" s="24">
        <f t="shared" si="0"/>
        <v>0</v>
      </c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</row>
    <row r="34" ht="15.75" customHeight="1" spans="1:39">
      <c r="A34" s="23">
        <v>210202000</v>
      </c>
      <c r="B34" s="26" t="s">
        <v>1226</v>
      </c>
      <c r="C34" s="25"/>
      <c r="D34" s="24">
        <f t="shared" si="0"/>
        <v>0</v>
      </c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</row>
    <row r="35" ht="15.75" customHeight="1" spans="1:39">
      <c r="A35" s="23">
        <v>210203000</v>
      </c>
      <c r="B35" s="26" t="s">
        <v>1227</v>
      </c>
      <c r="C35" s="25"/>
      <c r="D35" s="24">
        <f t="shared" si="0"/>
        <v>0</v>
      </c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</row>
    <row r="36" ht="15.75" customHeight="1" spans="1:39">
      <c r="A36" s="23">
        <v>210204000</v>
      </c>
      <c r="B36" s="26" t="s">
        <v>1228</v>
      </c>
      <c r="C36" s="25"/>
      <c r="D36" s="24">
        <f t="shared" si="0"/>
        <v>0</v>
      </c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</row>
    <row r="37" ht="15.75" customHeight="1" spans="1:39">
      <c r="A37" s="23">
        <v>210213000</v>
      </c>
      <c r="B37" s="26" t="s">
        <v>1229</v>
      </c>
      <c r="C37" s="25"/>
      <c r="D37" s="24">
        <f t="shared" si="0"/>
        <v>0</v>
      </c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</row>
    <row r="38" ht="15.75" customHeight="1" spans="1:39">
      <c r="A38" s="23">
        <v>210399000</v>
      </c>
      <c r="B38" s="26" t="s">
        <v>1230</v>
      </c>
      <c r="C38" s="24">
        <f>SUM(C39:C40)</f>
        <v>0</v>
      </c>
      <c r="D38" s="24">
        <f t="shared" si="0"/>
        <v>0</v>
      </c>
      <c r="E38" s="24">
        <f t="shared" ref="E38:AM38" si="7">SUM(E39:E40)</f>
        <v>0</v>
      </c>
      <c r="F38" s="24">
        <f t="shared" si="7"/>
        <v>0</v>
      </c>
      <c r="G38" s="24">
        <f t="shared" si="7"/>
        <v>0</v>
      </c>
      <c r="H38" s="24">
        <f t="shared" si="7"/>
        <v>0</v>
      </c>
      <c r="I38" s="24">
        <f t="shared" si="7"/>
        <v>0</v>
      </c>
      <c r="J38" s="24">
        <f t="shared" si="7"/>
        <v>0</v>
      </c>
      <c r="K38" s="24">
        <f t="shared" si="7"/>
        <v>0</v>
      </c>
      <c r="L38" s="24">
        <f t="shared" si="7"/>
        <v>0</v>
      </c>
      <c r="M38" s="24">
        <f t="shared" si="7"/>
        <v>0</v>
      </c>
      <c r="N38" s="24">
        <f t="shared" si="7"/>
        <v>0</v>
      </c>
      <c r="O38" s="24">
        <f t="shared" si="7"/>
        <v>0</v>
      </c>
      <c r="P38" s="24">
        <f t="shared" si="7"/>
        <v>0</v>
      </c>
      <c r="Q38" s="24">
        <f t="shared" si="7"/>
        <v>0</v>
      </c>
      <c r="R38" s="24">
        <f t="shared" si="7"/>
        <v>0</v>
      </c>
      <c r="S38" s="24">
        <f t="shared" si="7"/>
        <v>0</v>
      </c>
      <c r="T38" s="24">
        <f t="shared" si="7"/>
        <v>0</v>
      </c>
      <c r="U38" s="24">
        <f t="shared" si="7"/>
        <v>0</v>
      </c>
      <c r="V38" s="24">
        <f t="shared" si="7"/>
        <v>0</v>
      </c>
      <c r="W38" s="24">
        <f t="shared" si="7"/>
        <v>0</v>
      </c>
      <c r="X38" s="24">
        <f t="shared" si="7"/>
        <v>0</v>
      </c>
      <c r="Y38" s="24">
        <f t="shared" si="7"/>
        <v>0</v>
      </c>
      <c r="Z38" s="24">
        <f t="shared" si="7"/>
        <v>0</v>
      </c>
      <c r="AA38" s="24">
        <f t="shared" si="7"/>
        <v>0</v>
      </c>
      <c r="AB38" s="24">
        <f t="shared" si="7"/>
        <v>0</v>
      </c>
      <c r="AC38" s="24">
        <f t="shared" si="7"/>
        <v>0</v>
      </c>
      <c r="AD38" s="24">
        <f t="shared" si="7"/>
        <v>0</v>
      </c>
      <c r="AE38" s="24">
        <f t="shared" si="7"/>
        <v>0</v>
      </c>
      <c r="AF38" s="24">
        <f t="shared" si="7"/>
        <v>0</v>
      </c>
      <c r="AG38" s="24">
        <f t="shared" si="7"/>
        <v>0</v>
      </c>
      <c r="AH38" s="24">
        <f t="shared" si="7"/>
        <v>0</v>
      </c>
      <c r="AI38" s="24">
        <f t="shared" si="7"/>
        <v>0</v>
      </c>
      <c r="AJ38" s="24">
        <f t="shared" si="7"/>
        <v>0</v>
      </c>
      <c r="AK38" s="24">
        <f t="shared" si="7"/>
        <v>0</v>
      </c>
      <c r="AL38" s="24">
        <f t="shared" si="7"/>
        <v>0</v>
      </c>
      <c r="AM38" s="24">
        <f t="shared" si="7"/>
        <v>0</v>
      </c>
    </row>
    <row r="39" ht="15.75" customHeight="1" spans="1:39">
      <c r="A39" s="23">
        <v>210300000</v>
      </c>
      <c r="B39" s="26" t="s">
        <v>1201</v>
      </c>
      <c r="C39" s="25"/>
      <c r="D39" s="24">
        <f t="shared" si="0"/>
        <v>0</v>
      </c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</row>
    <row r="40" ht="15.75" customHeight="1" spans="1:39">
      <c r="A40" s="23">
        <v>210398000</v>
      </c>
      <c r="B40" s="26" t="s">
        <v>1204</v>
      </c>
      <c r="C40" s="24">
        <f>SUM(C41:C47)</f>
        <v>0</v>
      </c>
      <c r="D40" s="24">
        <f t="shared" si="0"/>
        <v>0</v>
      </c>
      <c r="E40" s="24">
        <f t="shared" ref="E40:AM40" si="8">SUM(E41:E47)</f>
        <v>0</v>
      </c>
      <c r="F40" s="24">
        <f t="shared" si="8"/>
        <v>0</v>
      </c>
      <c r="G40" s="24">
        <f t="shared" si="8"/>
        <v>0</v>
      </c>
      <c r="H40" s="24">
        <f t="shared" si="8"/>
        <v>0</v>
      </c>
      <c r="I40" s="24">
        <f t="shared" si="8"/>
        <v>0</v>
      </c>
      <c r="J40" s="24">
        <f t="shared" si="8"/>
        <v>0</v>
      </c>
      <c r="K40" s="24">
        <f t="shared" si="8"/>
        <v>0</v>
      </c>
      <c r="L40" s="24">
        <f t="shared" si="8"/>
        <v>0</v>
      </c>
      <c r="M40" s="24">
        <f t="shared" si="8"/>
        <v>0</v>
      </c>
      <c r="N40" s="24">
        <f t="shared" si="8"/>
        <v>0</v>
      </c>
      <c r="O40" s="24">
        <f t="shared" si="8"/>
        <v>0</v>
      </c>
      <c r="P40" s="24">
        <f t="shared" si="8"/>
        <v>0</v>
      </c>
      <c r="Q40" s="24">
        <f t="shared" si="8"/>
        <v>0</v>
      </c>
      <c r="R40" s="24">
        <f t="shared" si="8"/>
        <v>0</v>
      </c>
      <c r="S40" s="24">
        <f t="shared" si="8"/>
        <v>0</v>
      </c>
      <c r="T40" s="24">
        <f t="shared" si="8"/>
        <v>0</v>
      </c>
      <c r="U40" s="24">
        <f t="shared" si="8"/>
        <v>0</v>
      </c>
      <c r="V40" s="24">
        <f t="shared" si="8"/>
        <v>0</v>
      </c>
      <c r="W40" s="24">
        <f t="shared" si="8"/>
        <v>0</v>
      </c>
      <c r="X40" s="24">
        <f t="shared" si="8"/>
        <v>0</v>
      </c>
      <c r="Y40" s="24">
        <f t="shared" si="8"/>
        <v>0</v>
      </c>
      <c r="Z40" s="24">
        <f t="shared" si="8"/>
        <v>0</v>
      </c>
      <c r="AA40" s="24">
        <f t="shared" si="8"/>
        <v>0</v>
      </c>
      <c r="AB40" s="24">
        <f t="shared" si="8"/>
        <v>0</v>
      </c>
      <c r="AC40" s="24">
        <f t="shared" si="8"/>
        <v>0</v>
      </c>
      <c r="AD40" s="24">
        <f t="shared" si="8"/>
        <v>0</v>
      </c>
      <c r="AE40" s="24">
        <f t="shared" si="8"/>
        <v>0</v>
      </c>
      <c r="AF40" s="24">
        <f t="shared" si="8"/>
        <v>0</v>
      </c>
      <c r="AG40" s="24">
        <f t="shared" si="8"/>
        <v>0</v>
      </c>
      <c r="AH40" s="24">
        <f t="shared" si="8"/>
        <v>0</v>
      </c>
      <c r="AI40" s="24">
        <f t="shared" si="8"/>
        <v>0</v>
      </c>
      <c r="AJ40" s="24">
        <f t="shared" si="8"/>
        <v>0</v>
      </c>
      <c r="AK40" s="24">
        <f t="shared" si="8"/>
        <v>0</v>
      </c>
      <c r="AL40" s="24">
        <f t="shared" si="8"/>
        <v>0</v>
      </c>
      <c r="AM40" s="24">
        <f t="shared" si="8"/>
        <v>0</v>
      </c>
    </row>
    <row r="41" ht="15.75" customHeight="1" spans="1:39">
      <c r="A41" s="23">
        <v>210302000</v>
      </c>
      <c r="B41" s="26" t="s">
        <v>1231</v>
      </c>
      <c r="C41" s="25"/>
      <c r="D41" s="24">
        <f t="shared" si="0"/>
        <v>0</v>
      </c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</row>
    <row r="42" ht="15.75" customHeight="1" spans="1:39">
      <c r="A42" s="23">
        <v>210303000</v>
      </c>
      <c r="B42" s="26" t="s">
        <v>1207</v>
      </c>
      <c r="C42" s="25"/>
      <c r="D42" s="24">
        <f t="shared" si="0"/>
        <v>0</v>
      </c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</row>
    <row r="43" ht="15.75" customHeight="1" spans="1:39">
      <c r="A43" s="23">
        <v>210304000</v>
      </c>
      <c r="B43" s="26" t="s">
        <v>1232</v>
      </c>
      <c r="C43" s="25"/>
      <c r="D43" s="24">
        <f t="shared" si="0"/>
        <v>0</v>
      </c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</row>
    <row r="44" ht="15.75" customHeight="1" spans="1:39">
      <c r="A44" s="23">
        <v>210311000</v>
      </c>
      <c r="B44" s="26" t="s">
        <v>1233</v>
      </c>
      <c r="C44" s="25"/>
      <c r="D44" s="24">
        <f t="shared" si="0"/>
        <v>0</v>
      </c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</row>
    <row r="45" ht="15.75" customHeight="1" spans="1:39">
      <c r="A45" s="23">
        <v>210381000</v>
      </c>
      <c r="B45" s="26" t="s">
        <v>1234</v>
      </c>
      <c r="C45" s="25"/>
      <c r="D45" s="24">
        <f t="shared" si="0"/>
        <v>0</v>
      </c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</row>
    <row r="46" ht="15.75" customHeight="1" spans="1:39">
      <c r="A46" s="23">
        <v>210321000</v>
      </c>
      <c r="B46" s="26" t="s">
        <v>1235</v>
      </c>
      <c r="C46" s="25"/>
      <c r="D46" s="24">
        <f t="shared" si="0"/>
        <v>0</v>
      </c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</row>
    <row r="47" ht="15.75" customHeight="1" spans="1:39">
      <c r="A47" s="23">
        <v>210323000</v>
      </c>
      <c r="B47" s="26" t="s">
        <v>1236</v>
      </c>
      <c r="C47" s="25"/>
      <c r="D47" s="24">
        <f t="shared" si="0"/>
        <v>0</v>
      </c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</row>
    <row r="48" ht="15.75" customHeight="1" spans="1:39">
      <c r="A48" s="23">
        <v>210499000</v>
      </c>
      <c r="B48" s="26" t="s">
        <v>1237</v>
      </c>
      <c r="C48" s="24">
        <f>SUM(C49:C50)</f>
        <v>0</v>
      </c>
      <c r="D48" s="24">
        <f t="shared" si="0"/>
        <v>0</v>
      </c>
      <c r="E48" s="24">
        <f t="shared" ref="E48:AM48" si="9">SUM(E49:E50)</f>
        <v>0</v>
      </c>
      <c r="F48" s="24">
        <f t="shared" si="9"/>
        <v>0</v>
      </c>
      <c r="G48" s="24">
        <f t="shared" si="9"/>
        <v>0</v>
      </c>
      <c r="H48" s="24">
        <f t="shared" si="9"/>
        <v>0</v>
      </c>
      <c r="I48" s="24">
        <f t="shared" si="9"/>
        <v>0</v>
      </c>
      <c r="J48" s="24">
        <f t="shared" si="9"/>
        <v>0</v>
      </c>
      <c r="K48" s="24">
        <f t="shared" si="9"/>
        <v>0</v>
      </c>
      <c r="L48" s="24">
        <f t="shared" si="9"/>
        <v>0</v>
      </c>
      <c r="M48" s="24">
        <f t="shared" si="9"/>
        <v>0</v>
      </c>
      <c r="N48" s="24">
        <f t="shared" si="9"/>
        <v>0</v>
      </c>
      <c r="O48" s="24">
        <f t="shared" si="9"/>
        <v>0</v>
      </c>
      <c r="P48" s="24">
        <f t="shared" si="9"/>
        <v>0</v>
      </c>
      <c r="Q48" s="24">
        <f t="shared" si="9"/>
        <v>0</v>
      </c>
      <c r="R48" s="24">
        <f t="shared" si="9"/>
        <v>0</v>
      </c>
      <c r="S48" s="24">
        <f t="shared" si="9"/>
        <v>0</v>
      </c>
      <c r="T48" s="24">
        <f t="shared" si="9"/>
        <v>0</v>
      </c>
      <c r="U48" s="24">
        <f t="shared" si="9"/>
        <v>0</v>
      </c>
      <c r="V48" s="24">
        <f t="shared" si="9"/>
        <v>0</v>
      </c>
      <c r="W48" s="24">
        <f t="shared" si="9"/>
        <v>0</v>
      </c>
      <c r="X48" s="24">
        <f t="shared" si="9"/>
        <v>0</v>
      </c>
      <c r="Y48" s="24">
        <f t="shared" si="9"/>
        <v>0</v>
      </c>
      <c r="Z48" s="24">
        <f t="shared" si="9"/>
        <v>0</v>
      </c>
      <c r="AA48" s="24">
        <f t="shared" si="9"/>
        <v>0</v>
      </c>
      <c r="AB48" s="24">
        <f t="shared" si="9"/>
        <v>0</v>
      </c>
      <c r="AC48" s="24">
        <f t="shared" si="9"/>
        <v>0</v>
      </c>
      <c r="AD48" s="24">
        <f t="shared" si="9"/>
        <v>0</v>
      </c>
      <c r="AE48" s="24">
        <f t="shared" si="9"/>
        <v>0</v>
      </c>
      <c r="AF48" s="24">
        <f t="shared" si="9"/>
        <v>0</v>
      </c>
      <c r="AG48" s="24">
        <f t="shared" si="9"/>
        <v>0</v>
      </c>
      <c r="AH48" s="24">
        <f t="shared" si="9"/>
        <v>0</v>
      </c>
      <c r="AI48" s="24">
        <f t="shared" si="9"/>
        <v>0</v>
      </c>
      <c r="AJ48" s="24">
        <f t="shared" si="9"/>
        <v>0</v>
      </c>
      <c r="AK48" s="24">
        <f t="shared" si="9"/>
        <v>0</v>
      </c>
      <c r="AL48" s="24">
        <f t="shared" si="9"/>
        <v>0</v>
      </c>
      <c r="AM48" s="24">
        <f t="shared" si="9"/>
        <v>0</v>
      </c>
    </row>
    <row r="49" ht="15.75" customHeight="1" spans="1:39">
      <c r="A49" s="23">
        <v>210400000</v>
      </c>
      <c r="B49" s="26" t="s">
        <v>1201</v>
      </c>
      <c r="C49" s="25"/>
      <c r="D49" s="24">
        <f t="shared" si="0"/>
        <v>0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</row>
    <row r="50" ht="15.75" customHeight="1" spans="1:39">
      <c r="A50" s="23">
        <v>210498000</v>
      </c>
      <c r="B50" s="26" t="s">
        <v>1204</v>
      </c>
      <c r="C50" s="24">
        <f>SUM(C51:C57)</f>
        <v>0</v>
      </c>
      <c r="D50" s="24">
        <f t="shared" si="0"/>
        <v>0</v>
      </c>
      <c r="E50" s="24">
        <f t="shared" ref="E50:AM50" si="10">SUM(E51:E57)</f>
        <v>0</v>
      </c>
      <c r="F50" s="24">
        <f t="shared" si="10"/>
        <v>0</v>
      </c>
      <c r="G50" s="24">
        <f t="shared" si="10"/>
        <v>0</v>
      </c>
      <c r="H50" s="24">
        <f t="shared" si="10"/>
        <v>0</v>
      </c>
      <c r="I50" s="24">
        <f t="shared" si="10"/>
        <v>0</v>
      </c>
      <c r="J50" s="24">
        <f t="shared" si="10"/>
        <v>0</v>
      </c>
      <c r="K50" s="24">
        <f t="shared" si="10"/>
        <v>0</v>
      </c>
      <c r="L50" s="24">
        <f t="shared" si="10"/>
        <v>0</v>
      </c>
      <c r="M50" s="24">
        <f t="shared" si="10"/>
        <v>0</v>
      </c>
      <c r="N50" s="24">
        <f t="shared" si="10"/>
        <v>0</v>
      </c>
      <c r="O50" s="24">
        <f t="shared" si="10"/>
        <v>0</v>
      </c>
      <c r="P50" s="24">
        <f t="shared" si="10"/>
        <v>0</v>
      </c>
      <c r="Q50" s="24">
        <f t="shared" si="10"/>
        <v>0</v>
      </c>
      <c r="R50" s="24">
        <f t="shared" si="10"/>
        <v>0</v>
      </c>
      <c r="S50" s="24">
        <f t="shared" si="10"/>
        <v>0</v>
      </c>
      <c r="T50" s="24">
        <f t="shared" si="10"/>
        <v>0</v>
      </c>
      <c r="U50" s="24">
        <f t="shared" si="10"/>
        <v>0</v>
      </c>
      <c r="V50" s="24">
        <f t="shared" si="10"/>
        <v>0</v>
      </c>
      <c r="W50" s="24">
        <f t="shared" si="10"/>
        <v>0</v>
      </c>
      <c r="X50" s="24">
        <f t="shared" si="10"/>
        <v>0</v>
      </c>
      <c r="Y50" s="24">
        <f t="shared" si="10"/>
        <v>0</v>
      </c>
      <c r="Z50" s="24">
        <f t="shared" si="10"/>
        <v>0</v>
      </c>
      <c r="AA50" s="24">
        <f t="shared" si="10"/>
        <v>0</v>
      </c>
      <c r="AB50" s="24">
        <f t="shared" si="10"/>
        <v>0</v>
      </c>
      <c r="AC50" s="24">
        <f t="shared" si="10"/>
        <v>0</v>
      </c>
      <c r="AD50" s="24">
        <f t="shared" si="10"/>
        <v>0</v>
      </c>
      <c r="AE50" s="24">
        <f t="shared" si="10"/>
        <v>0</v>
      </c>
      <c r="AF50" s="24">
        <f t="shared" si="10"/>
        <v>0</v>
      </c>
      <c r="AG50" s="24">
        <f t="shared" si="10"/>
        <v>0</v>
      </c>
      <c r="AH50" s="24">
        <f t="shared" si="10"/>
        <v>0</v>
      </c>
      <c r="AI50" s="24">
        <f t="shared" si="10"/>
        <v>0</v>
      </c>
      <c r="AJ50" s="24">
        <f t="shared" si="10"/>
        <v>0</v>
      </c>
      <c r="AK50" s="24">
        <f t="shared" si="10"/>
        <v>0</v>
      </c>
      <c r="AL50" s="24">
        <f t="shared" si="10"/>
        <v>0</v>
      </c>
      <c r="AM50" s="24">
        <f t="shared" si="10"/>
        <v>0</v>
      </c>
    </row>
    <row r="51" ht="15.75" customHeight="1" spans="1:39">
      <c r="A51" s="23">
        <v>210421000</v>
      </c>
      <c r="B51" s="26" t="s">
        <v>1238</v>
      </c>
      <c r="C51" s="25"/>
      <c r="D51" s="24">
        <f t="shared" si="0"/>
        <v>0</v>
      </c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</row>
    <row r="52" ht="15.75" customHeight="1" spans="1:39">
      <c r="A52" s="23">
        <v>210423000</v>
      </c>
      <c r="B52" s="26" t="s">
        <v>1239</v>
      </c>
      <c r="C52" s="25"/>
      <c r="D52" s="24">
        <f t="shared" si="0"/>
        <v>0</v>
      </c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</row>
    <row r="53" ht="15.75" customHeight="1" spans="1:39">
      <c r="A53" s="23">
        <v>210422000</v>
      </c>
      <c r="B53" s="26" t="s">
        <v>1240</v>
      </c>
      <c r="C53" s="25"/>
      <c r="D53" s="24">
        <f t="shared" si="0"/>
        <v>0</v>
      </c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</row>
    <row r="54" ht="15.75" customHeight="1" spans="1:39">
      <c r="A54" s="23">
        <v>210411000</v>
      </c>
      <c r="B54" s="26" t="s">
        <v>1241</v>
      </c>
      <c r="C54" s="25"/>
      <c r="D54" s="24">
        <f t="shared" si="0"/>
        <v>0</v>
      </c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</row>
    <row r="55" ht="15.75" customHeight="1" spans="1:39">
      <c r="A55" s="23">
        <v>210402000</v>
      </c>
      <c r="B55" s="26" t="s">
        <v>1242</v>
      </c>
      <c r="C55" s="25"/>
      <c r="D55" s="24">
        <f t="shared" si="0"/>
        <v>0</v>
      </c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</row>
    <row r="56" ht="15.75" customHeight="1" spans="1:39">
      <c r="A56" s="23">
        <v>210403000</v>
      </c>
      <c r="B56" s="26" t="s">
        <v>1243</v>
      </c>
      <c r="C56" s="25"/>
      <c r="D56" s="24">
        <f t="shared" si="0"/>
        <v>0</v>
      </c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</row>
    <row r="57" ht="15.75" customHeight="1" spans="1:39">
      <c r="A57" s="23">
        <v>210404000</v>
      </c>
      <c r="B57" s="26" t="s">
        <v>1244</v>
      </c>
      <c r="C57" s="25"/>
      <c r="D57" s="24">
        <f t="shared" si="0"/>
        <v>0</v>
      </c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</row>
    <row r="58" ht="15.75" customHeight="1" spans="1:39">
      <c r="A58" s="23">
        <v>210599000</v>
      </c>
      <c r="B58" s="26" t="s">
        <v>1245</v>
      </c>
      <c r="C58" s="24">
        <f>SUM(C59:C60)</f>
        <v>0</v>
      </c>
      <c r="D58" s="24">
        <f t="shared" si="0"/>
        <v>0</v>
      </c>
      <c r="E58" s="24">
        <f t="shared" ref="E58:AM58" si="11">SUM(E59:E60)</f>
        <v>0</v>
      </c>
      <c r="F58" s="24">
        <f t="shared" si="11"/>
        <v>0</v>
      </c>
      <c r="G58" s="24">
        <f t="shared" si="11"/>
        <v>0</v>
      </c>
      <c r="H58" s="24">
        <f t="shared" si="11"/>
        <v>0</v>
      </c>
      <c r="I58" s="24">
        <f t="shared" si="11"/>
        <v>0</v>
      </c>
      <c r="J58" s="24">
        <f t="shared" si="11"/>
        <v>0</v>
      </c>
      <c r="K58" s="24">
        <f t="shared" si="11"/>
        <v>0</v>
      </c>
      <c r="L58" s="24">
        <f t="shared" si="11"/>
        <v>0</v>
      </c>
      <c r="M58" s="24">
        <f t="shared" si="11"/>
        <v>0</v>
      </c>
      <c r="N58" s="24">
        <f t="shared" si="11"/>
        <v>0</v>
      </c>
      <c r="O58" s="24">
        <f t="shared" si="11"/>
        <v>0</v>
      </c>
      <c r="P58" s="24">
        <f t="shared" si="11"/>
        <v>0</v>
      </c>
      <c r="Q58" s="24">
        <f t="shared" si="11"/>
        <v>0</v>
      </c>
      <c r="R58" s="24">
        <f t="shared" si="11"/>
        <v>0</v>
      </c>
      <c r="S58" s="24">
        <f t="shared" si="11"/>
        <v>0</v>
      </c>
      <c r="T58" s="24">
        <f t="shared" si="11"/>
        <v>0</v>
      </c>
      <c r="U58" s="24">
        <f t="shared" si="11"/>
        <v>0</v>
      </c>
      <c r="V58" s="24">
        <f t="shared" si="11"/>
        <v>0</v>
      </c>
      <c r="W58" s="24">
        <f t="shared" si="11"/>
        <v>0</v>
      </c>
      <c r="X58" s="24">
        <f t="shared" si="11"/>
        <v>0</v>
      </c>
      <c r="Y58" s="24">
        <f t="shared" si="11"/>
        <v>0</v>
      </c>
      <c r="Z58" s="24">
        <f t="shared" si="11"/>
        <v>0</v>
      </c>
      <c r="AA58" s="24">
        <f t="shared" si="11"/>
        <v>0</v>
      </c>
      <c r="AB58" s="24">
        <f t="shared" si="11"/>
        <v>0</v>
      </c>
      <c r="AC58" s="24">
        <f t="shared" si="11"/>
        <v>0</v>
      </c>
      <c r="AD58" s="24">
        <f t="shared" si="11"/>
        <v>0</v>
      </c>
      <c r="AE58" s="24">
        <f t="shared" si="11"/>
        <v>0</v>
      </c>
      <c r="AF58" s="24">
        <f t="shared" si="11"/>
        <v>0</v>
      </c>
      <c r="AG58" s="24">
        <f t="shared" si="11"/>
        <v>0</v>
      </c>
      <c r="AH58" s="24">
        <f t="shared" si="11"/>
        <v>0</v>
      </c>
      <c r="AI58" s="24">
        <f t="shared" si="11"/>
        <v>0</v>
      </c>
      <c r="AJ58" s="24">
        <f t="shared" si="11"/>
        <v>0</v>
      </c>
      <c r="AK58" s="24">
        <f t="shared" si="11"/>
        <v>0</v>
      </c>
      <c r="AL58" s="24">
        <f t="shared" si="11"/>
        <v>0</v>
      </c>
      <c r="AM58" s="24">
        <f t="shared" si="11"/>
        <v>0</v>
      </c>
    </row>
    <row r="59" ht="15.75" customHeight="1" spans="1:39">
      <c r="A59" s="23">
        <v>210500000</v>
      </c>
      <c r="B59" s="26" t="s">
        <v>1201</v>
      </c>
      <c r="C59" s="25"/>
      <c r="D59" s="24">
        <f t="shared" si="0"/>
        <v>0</v>
      </c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</row>
    <row r="60" ht="15.75" customHeight="1" spans="1:39">
      <c r="A60" s="23">
        <v>210598000</v>
      </c>
      <c r="B60" s="26" t="s">
        <v>1204</v>
      </c>
      <c r="C60" s="24">
        <f>SUM(C61:C66)</f>
        <v>0</v>
      </c>
      <c r="D60" s="24">
        <f t="shared" si="0"/>
        <v>0</v>
      </c>
      <c r="E60" s="24">
        <f t="shared" ref="E60:AM60" si="12">SUM(E61:E66)</f>
        <v>0</v>
      </c>
      <c r="F60" s="24">
        <f t="shared" si="12"/>
        <v>0</v>
      </c>
      <c r="G60" s="24">
        <f t="shared" si="12"/>
        <v>0</v>
      </c>
      <c r="H60" s="24">
        <f t="shared" si="12"/>
        <v>0</v>
      </c>
      <c r="I60" s="24">
        <f t="shared" si="12"/>
        <v>0</v>
      </c>
      <c r="J60" s="24">
        <f t="shared" si="12"/>
        <v>0</v>
      </c>
      <c r="K60" s="24">
        <f t="shared" si="12"/>
        <v>0</v>
      </c>
      <c r="L60" s="24">
        <f t="shared" si="12"/>
        <v>0</v>
      </c>
      <c r="M60" s="24">
        <f t="shared" si="12"/>
        <v>0</v>
      </c>
      <c r="N60" s="24">
        <f t="shared" si="12"/>
        <v>0</v>
      </c>
      <c r="O60" s="24">
        <f t="shared" si="12"/>
        <v>0</v>
      </c>
      <c r="P60" s="24">
        <f t="shared" si="12"/>
        <v>0</v>
      </c>
      <c r="Q60" s="24">
        <f t="shared" si="12"/>
        <v>0</v>
      </c>
      <c r="R60" s="24">
        <f t="shared" si="12"/>
        <v>0</v>
      </c>
      <c r="S60" s="24">
        <f t="shared" si="12"/>
        <v>0</v>
      </c>
      <c r="T60" s="24">
        <f t="shared" si="12"/>
        <v>0</v>
      </c>
      <c r="U60" s="24">
        <f t="shared" si="12"/>
        <v>0</v>
      </c>
      <c r="V60" s="24">
        <f t="shared" si="12"/>
        <v>0</v>
      </c>
      <c r="W60" s="24">
        <f t="shared" si="12"/>
        <v>0</v>
      </c>
      <c r="X60" s="24">
        <f t="shared" si="12"/>
        <v>0</v>
      </c>
      <c r="Y60" s="24">
        <f t="shared" si="12"/>
        <v>0</v>
      </c>
      <c r="Z60" s="24">
        <f t="shared" si="12"/>
        <v>0</v>
      </c>
      <c r="AA60" s="24">
        <f t="shared" si="12"/>
        <v>0</v>
      </c>
      <c r="AB60" s="24">
        <f t="shared" si="12"/>
        <v>0</v>
      </c>
      <c r="AC60" s="24">
        <f t="shared" si="12"/>
        <v>0</v>
      </c>
      <c r="AD60" s="24">
        <f t="shared" si="12"/>
        <v>0</v>
      </c>
      <c r="AE60" s="24">
        <f t="shared" si="12"/>
        <v>0</v>
      </c>
      <c r="AF60" s="24">
        <f t="shared" si="12"/>
        <v>0</v>
      </c>
      <c r="AG60" s="24">
        <f t="shared" si="12"/>
        <v>0</v>
      </c>
      <c r="AH60" s="24">
        <f t="shared" si="12"/>
        <v>0</v>
      </c>
      <c r="AI60" s="24">
        <f t="shared" si="12"/>
        <v>0</v>
      </c>
      <c r="AJ60" s="24">
        <f t="shared" si="12"/>
        <v>0</v>
      </c>
      <c r="AK60" s="24">
        <f t="shared" si="12"/>
        <v>0</v>
      </c>
      <c r="AL60" s="24">
        <f t="shared" si="12"/>
        <v>0</v>
      </c>
      <c r="AM60" s="24">
        <f t="shared" si="12"/>
        <v>0</v>
      </c>
    </row>
    <row r="61" ht="15.75" customHeight="1" spans="1:39">
      <c r="A61" s="23">
        <v>210502000</v>
      </c>
      <c r="B61" s="26" t="s">
        <v>1246</v>
      </c>
      <c r="C61" s="25"/>
      <c r="D61" s="24">
        <f t="shared" si="0"/>
        <v>0</v>
      </c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</row>
    <row r="62" ht="15.75" customHeight="1" spans="1:39">
      <c r="A62" s="23">
        <v>210504000</v>
      </c>
      <c r="B62" s="26" t="s">
        <v>1247</v>
      </c>
      <c r="C62" s="25"/>
      <c r="D62" s="24">
        <f t="shared" si="0"/>
        <v>0</v>
      </c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</row>
    <row r="63" ht="15.75" customHeight="1" spans="1:39">
      <c r="A63" s="23">
        <v>210503000</v>
      </c>
      <c r="B63" s="26" t="s">
        <v>1248</v>
      </c>
      <c r="C63" s="25"/>
      <c r="D63" s="24">
        <f t="shared" si="0"/>
        <v>0</v>
      </c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</row>
    <row r="64" ht="15.75" customHeight="1" spans="1:39">
      <c r="A64" s="23">
        <v>210505000</v>
      </c>
      <c r="B64" s="26" t="s">
        <v>1249</v>
      </c>
      <c r="C64" s="25"/>
      <c r="D64" s="24">
        <f t="shared" si="0"/>
        <v>0</v>
      </c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</row>
    <row r="65" ht="15.75" customHeight="1" spans="1:39">
      <c r="A65" s="23">
        <v>210521000</v>
      </c>
      <c r="B65" s="26" t="s">
        <v>1250</v>
      </c>
      <c r="C65" s="25"/>
      <c r="D65" s="24">
        <f t="shared" si="0"/>
        <v>0</v>
      </c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</row>
    <row r="66" ht="15.75" customHeight="1" spans="1:39">
      <c r="A66" s="23">
        <v>210522000</v>
      </c>
      <c r="B66" s="26" t="s">
        <v>1251</v>
      </c>
      <c r="C66" s="25"/>
      <c r="D66" s="24">
        <f t="shared" si="0"/>
        <v>0</v>
      </c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</row>
    <row r="67" ht="15.75" customHeight="1" spans="1:39">
      <c r="A67" s="23">
        <v>210699000</v>
      </c>
      <c r="B67" s="26" t="s">
        <v>1252</v>
      </c>
      <c r="C67" s="24">
        <f>SUM(C68:C69)</f>
        <v>0</v>
      </c>
      <c r="D67" s="24">
        <f t="shared" si="0"/>
        <v>0</v>
      </c>
      <c r="E67" s="24">
        <f t="shared" ref="E67:AM67" si="13">SUM(E68:E69)</f>
        <v>0</v>
      </c>
      <c r="F67" s="24">
        <f t="shared" si="13"/>
        <v>0</v>
      </c>
      <c r="G67" s="24">
        <f t="shared" si="13"/>
        <v>0</v>
      </c>
      <c r="H67" s="24">
        <f t="shared" si="13"/>
        <v>0</v>
      </c>
      <c r="I67" s="24">
        <f t="shared" si="13"/>
        <v>0</v>
      </c>
      <c r="J67" s="24">
        <f t="shared" si="13"/>
        <v>0</v>
      </c>
      <c r="K67" s="24">
        <f t="shared" si="13"/>
        <v>0</v>
      </c>
      <c r="L67" s="24">
        <f t="shared" si="13"/>
        <v>0</v>
      </c>
      <c r="M67" s="24">
        <f t="shared" si="13"/>
        <v>0</v>
      </c>
      <c r="N67" s="24">
        <f t="shared" si="13"/>
        <v>0</v>
      </c>
      <c r="O67" s="24">
        <f t="shared" si="13"/>
        <v>0</v>
      </c>
      <c r="P67" s="24">
        <f t="shared" si="13"/>
        <v>0</v>
      </c>
      <c r="Q67" s="24">
        <f t="shared" si="13"/>
        <v>0</v>
      </c>
      <c r="R67" s="24">
        <f t="shared" si="13"/>
        <v>0</v>
      </c>
      <c r="S67" s="24">
        <f t="shared" si="13"/>
        <v>0</v>
      </c>
      <c r="T67" s="24">
        <f t="shared" si="13"/>
        <v>0</v>
      </c>
      <c r="U67" s="24">
        <f t="shared" si="13"/>
        <v>0</v>
      </c>
      <c r="V67" s="24">
        <f t="shared" si="13"/>
        <v>0</v>
      </c>
      <c r="W67" s="24">
        <f t="shared" si="13"/>
        <v>0</v>
      </c>
      <c r="X67" s="24">
        <f t="shared" si="13"/>
        <v>0</v>
      </c>
      <c r="Y67" s="24">
        <f t="shared" si="13"/>
        <v>0</v>
      </c>
      <c r="Z67" s="24">
        <f t="shared" si="13"/>
        <v>0</v>
      </c>
      <c r="AA67" s="24">
        <f t="shared" si="13"/>
        <v>0</v>
      </c>
      <c r="AB67" s="24">
        <f t="shared" si="13"/>
        <v>0</v>
      </c>
      <c r="AC67" s="24">
        <f t="shared" si="13"/>
        <v>0</v>
      </c>
      <c r="AD67" s="24">
        <f t="shared" si="13"/>
        <v>0</v>
      </c>
      <c r="AE67" s="24">
        <f t="shared" si="13"/>
        <v>0</v>
      </c>
      <c r="AF67" s="24">
        <f t="shared" si="13"/>
        <v>0</v>
      </c>
      <c r="AG67" s="24">
        <f t="shared" si="13"/>
        <v>0</v>
      </c>
      <c r="AH67" s="24">
        <f t="shared" si="13"/>
        <v>0</v>
      </c>
      <c r="AI67" s="24">
        <f t="shared" si="13"/>
        <v>0</v>
      </c>
      <c r="AJ67" s="24">
        <f t="shared" si="13"/>
        <v>0</v>
      </c>
      <c r="AK67" s="24">
        <f t="shared" si="13"/>
        <v>0</v>
      </c>
      <c r="AL67" s="24">
        <f t="shared" si="13"/>
        <v>0</v>
      </c>
      <c r="AM67" s="24">
        <f t="shared" si="13"/>
        <v>0</v>
      </c>
    </row>
    <row r="68" ht="15.75" customHeight="1" spans="1:39">
      <c r="A68" s="23">
        <v>210600000</v>
      </c>
      <c r="B68" s="26" t="s">
        <v>1201</v>
      </c>
      <c r="C68" s="25"/>
      <c r="D68" s="24">
        <f t="shared" si="0"/>
        <v>0</v>
      </c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</row>
    <row r="69" ht="15.75" customHeight="1" spans="1:39">
      <c r="A69" s="23">
        <v>210698000</v>
      </c>
      <c r="B69" s="26" t="s">
        <v>1204</v>
      </c>
      <c r="C69" s="24">
        <f>SUM(C70:C75)</f>
        <v>0</v>
      </c>
      <c r="D69" s="24">
        <f t="shared" si="0"/>
        <v>0</v>
      </c>
      <c r="E69" s="24">
        <f t="shared" ref="E69:AM69" si="14">SUM(E70:E75)</f>
        <v>0</v>
      </c>
      <c r="F69" s="24">
        <f t="shared" si="14"/>
        <v>0</v>
      </c>
      <c r="G69" s="24">
        <f t="shared" si="14"/>
        <v>0</v>
      </c>
      <c r="H69" s="24">
        <f t="shared" si="14"/>
        <v>0</v>
      </c>
      <c r="I69" s="24">
        <f t="shared" si="14"/>
        <v>0</v>
      </c>
      <c r="J69" s="24">
        <f t="shared" si="14"/>
        <v>0</v>
      </c>
      <c r="K69" s="24">
        <f t="shared" si="14"/>
        <v>0</v>
      </c>
      <c r="L69" s="24">
        <f t="shared" si="14"/>
        <v>0</v>
      </c>
      <c r="M69" s="24">
        <f t="shared" si="14"/>
        <v>0</v>
      </c>
      <c r="N69" s="24">
        <f t="shared" si="14"/>
        <v>0</v>
      </c>
      <c r="O69" s="24">
        <f t="shared" si="14"/>
        <v>0</v>
      </c>
      <c r="P69" s="24">
        <f t="shared" si="14"/>
        <v>0</v>
      </c>
      <c r="Q69" s="24">
        <f t="shared" si="14"/>
        <v>0</v>
      </c>
      <c r="R69" s="24">
        <f t="shared" si="14"/>
        <v>0</v>
      </c>
      <c r="S69" s="24">
        <f t="shared" si="14"/>
        <v>0</v>
      </c>
      <c r="T69" s="24">
        <f t="shared" si="14"/>
        <v>0</v>
      </c>
      <c r="U69" s="24">
        <f t="shared" si="14"/>
        <v>0</v>
      </c>
      <c r="V69" s="24">
        <f t="shared" si="14"/>
        <v>0</v>
      </c>
      <c r="W69" s="24">
        <f t="shared" si="14"/>
        <v>0</v>
      </c>
      <c r="X69" s="24">
        <f t="shared" si="14"/>
        <v>0</v>
      </c>
      <c r="Y69" s="24">
        <f t="shared" si="14"/>
        <v>0</v>
      </c>
      <c r="Z69" s="24">
        <f t="shared" si="14"/>
        <v>0</v>
      </c>
      <c r="AA69" s="24">
        <f t="shared" si="14"/>
        <v>0</v>
      </c>
      <c r="AB69" s="24">
        <f t="shared" si="14"/>
        <v>0</v>
      </c>
      <c r="AC69" s="24">
        <f t="shared" si="14"/>
        <v>0</v>
      </c>
      <c r="AD69" s="24">
        <f t="shared" si="14"/>
        <v>0</v>
      </c>
      <c r="AE69" s="24">
        <f t="shared" si="14"/>
        <v>0</v>
      </c>
      <c r="AF69" s="24">
        <f t="shared" si="14"/>
        <v>0</v>
      </c>
      <c r="AG69" s="24">
        <f t="shared" si="14"/>
        <v>0</v>
      </c>
      <c r="AH69" s="24">
        <f t="shared" si="14"/>
        <v>0</v>
      </c>
      <c r="AI69" s="24">
        <f t="shared" si="14"/>
        <v>0</v>
      </c>
      <c r="AJ69" s="24">
        <f t="shared" si="14"/>
        <v>0</v>
      </c>
      <c r="AK69" s="24">
        <f t="shared" si="14"/>
        <v>0</v>
      </c>
      <c r="AL69" s="24">
        <f t="shared" si="14"/>
        <v>0</v>
      </c>
      <c r="AM69" s="24">
        <f t="shared" si="14"/>
        <v>0</v>
      </c>
    </row>
    <row r="70" ht="15.75" customHeight="1" spans="1:39">
      <c r="A70" s="23">
        <v>210681000</v>
      </c>
      <c r="B70" s="26" t="s">
        <v>1253</v>
      </c>
      <c r="C70" s="25"/>
      <c r="D70" s="24">
        <f t="shared" ref="D70:D133" si="15">SUM(E70:AN70)</f>
        <v>0</v>
      </c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</row>
    <row r="71" ht="15.75" customHeight="1" spans="1:39">
      <c r="A71" s="23">
        <v>210682000</v>
      </c>
      <c r="B71" s="26" t="s">
        <v>1254</v>
      </c>
      <c r="C71" s="25"/>
      <c r="D71" s="24">
        <f t="shared" si="15"/>
        <v>0</v>
      </c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</row>
    <row r="72" ht="15.75" customHeight="1" spans="1:39">
      <c r="A72" s="23">
        <v>210624000</v>
      </c>
      <c r="B72" s="26" t="s">
        <v>1255</v>
      </c>
      <c r="C72" s="25"/>
      <c r="D72" s="24">
        <f t="shared" si="15"/>
        <v>0</v>
      </c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</row>
    <row r="73" ht="15.75" customHeight="1" spans="1:39">
      <c r="A73" s="23">
        <v>210604000</v>
      </c>
      <c r="B73" s="26" t="s">
        <v>1256</v>
      </c>
      <c r="C73" s="25"/>
      <c r="D73" s="24">
        <f t="shared" si="15"/>
        <v>0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</row>
    <row r="74" ht="15.75" customHeight="1" spans="1:39">
      <c r="A74" s="23">
        <v>210603000</v>
      </c>
      <c r="B74" s="26" t="s">
        <v>1257</v>
      </c>
      <c r="C74" s="25"/>
      <c r="D74" s="24">
        <f t="shared" si="15"/>
        <v>0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</row>
    <row r="75" ht="15.75" customHeight="1" spans="1:39">
      <c r="A75" s="23">
        <v>210602000</v>
      </c>
      <c r="B75" s="26" t="s">
        <v>1258</v>
      </c>
      <c r="C75" s="25"/>
      <c r="D75" s="24">
        <f t="shared" si="15"/>
        <v>0</v>
      </c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</row>
    <row r="76" ht="15.75" customHeight="1" spans="1:39">
      <c r="A76" s="23">
        <v>210799000</v>
      </c>
      <c r="B76" s="26" t="s">
        <v>1259</v>
      </c>
      <c r="C76" s="24">
        <f>SUM(C77:C78)</f>
        <v>0</v>
      </c>
      <c r="D76" s="24">
        <f t="shared" si="15"/>
        <v>0</v>
      </c>
      <c r="E76" s="24">
        <f t="shared" ref="E76:AM76" si="16">SUM(E77:E78)</f>
        <v>0</v>
      </c>
      <c r="F76" s="24">
        <f t="shared" si="16"/>
        <v>0</v>
      </c>
      <c r="G76" s="24">
        <f t="shared" si="16"/>
        <v>0</v>
      </c>
      <c r="H76" s="24">
        <f t="shared" si="16"/>
        <v>0</v>
      </c>
      <c r="I76" s="24">
        <f t="shared" si="16"/>
        <v>0</v>
      </c>
      <c r="J76" s="24">
        <f t="shared" si="16"/>
        <v>0</v>
      </c>
      <c r="K76" s="24">
        <f t="shared" si="16"/>
        <v>0</v>
      </c>
      <c r="L76" s="24">
        <f t="shared" si="16"/>
        <v>0</v>
      </c>
      <c r="M76" s="24">
        <f t="shared" si="16"/>
        <v>0</v>
      </c>
      <c r="N76" s="24">
        <f t="shared" si="16"/>
        <v>0</v>
      </c>
      <c r="O76" s="24">
        <f t="shared" si="16"/>
        <v>0</v>
      </c>
      <c r="P76" s="24">
        <f t="shared" si="16"/>
        <v>0</v>
      </c>
      <c r="Q76" s="24">
        <f t="shared" si="16"/>
        <v>0</v>
      </c>
      <c r="R76" s="24">
        <f t="shared" si="16"/>
        <v>0</v>
      </c>
      <c r="S76" s="24">
        <f t="shared" si="16"/>
        <v>0</v>
      </c>
      <c r="T76" s="24">
        <f t="shared" si="16"/>
        <v>0</v>
      </c>
      <c r="U76" s="24">
        <f t="shared" si="16"/>
        <v>0</v>
      </c>
      <c r="V76" s="24">
        <f t="shared" si="16"/>
        <v>0</v>
      </c>
      <c r="W76" s="24">
        <f t="shared" si="16"/>
        <v>0</v>
      </c>
      <c r="X76" s="24">
        <f t="shared" si="16"/>
        <v>0</v>
      </c>
      <c r="Y76" s="24">
        <f t="shared" si="16"/>
        <v>0</v>
      </c>
      <c r="Z76" s="24">
        <f t="shared" si="16"/>
        <v>0</v>
      </c>
      <c r="AA76" s="24">
        <f t="shared" si="16"/>
        <v>0</v>
      </c>
      <c r="AB76" s="24">
        <f t="shared" si="16"/>
        <v>0</v>
      </c>
      <c r="AC76" s="24">
        <f t="shared" si="16"/>
        <v>0</v>
      </c>
      <c r="AD76" s="24">
        <f t="shared" si="16"/>
        <v>0</v>
      </c>
      <c r="AE76" s="24">
        <f t="shared" si="16"/>
        <v>0</v>
      </c>
      <c r="AF76" s="24">
        <f t="shared" si="16"/>
        <v>0</v>
      </c>
      <c r="AG76" s="24">
        <f t="shared" si="16"/>
        <v>0</v>
      </c>
      <c r="AH76" s="24">
        <f t="shared" si="16"/>
        <v>0</v>
      </c>
      <c r="AI76" s="24">
        <f t="shared" si="16"/>
        <v>0</v>
      </c>
      <c r="AJ76" s="24">
        <f t="shared" si="16"/>
        <v>0</v>
      </c>
      <c r="AK76" s="24">
        <f t="shared" si="16"/>
        <v>0</v>
      </c>
      <c r="AL76" s="24">
        <f t="shared" si="16"/>
        <v>0</v>
      </c>
      <c r="AM76" s="24">
        <f t="shared" si="16"/>
        <v>0</v>
      </c>
    </row>
    <row r="77" ht="15.75" customHeight="1" spans="1:39">
      <c r="A77" s="23">
        <v>210700000</v>
      </c>
      <c r="B77" s="26" t="s">
        <v>1201</v>
      </c>
      <c r="C77" s="25"/>
      <c r="D77" s="24">
        <f t="shared" si="15"/>
        <v>0</v>
      </c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</row>
    <row r="78" ht="15.75" customHeight="1" spans="1:39">
      <c r="A78" s="23">
        <v>210798000</v>
      </c>
      <c r="B78" s="26" t="s">
        <v>1204</v>
      </c>
      <c r="C78" s="24">
        <f>SUM(C79:C85)</f>
        <v>0</v>
      </c>
      <c r="D78" s="24">
        <f t="shared" si="15"/>
        <v>0</v>
      </c>
      <c r="E78" s="24">
        <f t="shared" ref="E78:AM78" si="17">SUM(E79:E85)</f>
        <v>0</v>
      </c>
      <c r="F78" s="24">
        <f t="shared" si="17"/>
        <v>0</v>
      </c>
      <c r="G78" s="24">
        <f t="shared" si="17"/>
        <v>0</v>
      </c>
      <c r="H78" s="24">
        <f t="shared" si="17"/>
        <v>0</v>
      </c>
      <c r="I78" s="24">
        <f t="shared" si="17"/>
        <v>0</v>
      </c>
      <c r="J78" s="24">
        <f t="shared" si="17"/>
        <v>0</v>
      </c>
      <c r="K78" s="24">
        <f t="shared" si="17"/>
        <v>0</v>
      </c>
      <c r="L78" s="24">
        <f t="shared" si="17"/>
        <v>0</v>
      </c>
      <c r="M78" s="24">
        <f t="shared" si="17"/>
        <v>0</v>
      </c>
      <c r="N78" s="24">
        <f t="shared" si="17"/>
        <v>0</v>
      </c>
      <c r="O78" s="24">
        <f t="shared" si="17"/>
        <v>0</v>
      </c>
      <c r="P78" s="24">
        <f t="shared" si="17"/>
        <v>0</v>
      </c>
      <c r="Q78" s="24">
        <f t="shared" si="17"/>
        <v>0</v>
      </c>
      <c r="R78" s="24">
        <f t="shared" si="17"/>
        <v>0</v>
      </c>
      <c r="S78" s="24">
        <f t="shared" si="17"/>
        <v>0</v>
      </c>
      <c r="T78" s="24">
        <f t="shared" si="17"/>
        <v>0</v>
      </c>
      <c r="U78" s="24">
        <f t="shared" si="17"/>
        <v>0</v>
      </c>
      <c r="V78" s="24">
        <f t="shared" si="17"/>
        <v>0</v>
      </c>
      <c r="W78" s="24">
        <f t="shared" si="17"/>
        <v>0</v>
      </c>
      <c r="X78" s="24">
        <f t="shared" si="17"/>
        <v>0</v>
      </c>
      <c r="Y78" s="24">
        <f t="shared" si="17"/>
        <v>0</v>
      </c>
      <c r="Z78" s="24">
        <f t="shared" si="17"/>
        <v>0</v>
      </c>
      <c r="AA78" s="24">
        <f t="shared" si="17"/>
        <v>0</v>
      </c>
      <c r="AB78" s="24">
        <f t="shared" si="17"/>
        <v>0</v>
      </c>
      <c r="AC78" s="24">
        <f t="shared" si="17"/>
        <v>0</v>
      </c>
      <c r="AD78" s="24">
        <f t="shared" si="17"/>
        <v>0</v>
      </c>
      <c r="AE78" s="24">
        <f t="shared" si="17"/>
        <v>0</v>
      </c>
      <c r="AF78" s="24">
        <f t="shared" si="17"/>
        <v>0</v>
      </c>
      <c r="AG78" s="24">
        <f t="shared" si="17"/>
        <v>0</v>
      </c>
      <c r="AH78" s="24">
        <f t="shared" si="17"/>
        <v>0</v>
      </c>
      <c r="AI78" s="24">
        <f t="shared" si="17"/>
        <v>0</v>
      </c>
      <c r="AJ78" s="24">
        <f t="shared" si="17"/>
        <v>0</v>
      </c>
      <c r="AK78" s="24">
        <f t="shared" si="17"/>
        <v>0</v>
      </c>
      <c r="AL78" s="24">
        <f t="shared" si="17"/>
        <v>0</v>
      </c>
      <c r="AM78" s="24">
        <f t="shared" si="17"/>
        <v>0</v>
      </c>
    </row>
    <row r="79" ht="15.75" customHeight="1" spans="1:39">
      <c r="A79" s="23">
        <v>210781000</v>
      </c>
      <c r="B79" s="26" t="s">
        <v>1260</v>
      </c>
      <c r="C79" s="25"/>
      <c r="D79" s="24">
        <f t="shared" si="15"/>
        <v>0</v>
      </c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</row>
    <row r="80" ht="15.75" customHeight="1" spans="1:39">
      <c r="A80" s="23">
        <v>210727000</v>
      </c>
      <c r="B80" s="26" t="s">
        <v>1261</v>
      </c>
      <c r="C80" s="25"/>
      <c r="D80" s="24">
        <f t="shared" si="15"/>
        <v>0</v>
      </c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</row>
    <row r="81" ht="15.75" customHeight="1" spans="1:39">
      <c r="A81" s="23">
        <v>210782000</v>
      </c>
      <c r="B81" s="26" t="s">
        <v>1262</v>
      </c>
      <c r="C81" s="25"/>
      <c r="D81" s="24">
        <f t="shared" si="15"/>
        <v>0</v>
      </c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</row>
    <row r="82" ht="15.75" customHeight="1" spans="1:39">
      <c r="A82" s="23">
        <v>210726000</v>
      </c>
      <c r="B82" s="26" t="s">
        <v>1263</v>
      </c>
      <c r="C82" s="25"/>
      <c r="D82" s="24">
        <f t="shared" si="15"/>
        <v>0</v>
      </c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</row>
    <row r="83" ht="15.75" customHeight="1" spans="1:39">
      <c r="A83" s="23">
        <v>210702000</v>
      </c>
      <c r="B83" s="26" t="s">
        <v>1264</v>
      </c>
      <c r="C83" s="25"/>
      <c r="D83" s="24">
        <f t="shared" si="15"/>
        <v>0</v>
      </c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</row>
    <row r="84" ht="15.75" customHeight="1" spans="1:39">
      <c r="A84" s="23">
        <v>210703000</v>
      </c>
      <c r="B84" s="26" t="s">
        <v>1265</v>
      </c>
      <c r="C84" s="25"/>
      <c r="D84" s="24">
        <f t="shared" si="15"/>
        <v>0</v>
      </c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</row>
    <row r="85" ht="15.75" customHeight="1" spans="1:39">
      <c r="A85" s="23">
        <v>210711000</v>
      </c>
      <c r="B85" s="26" t="s">
        <v>1266</v>
      </c>
      <c r="C85" s="25"/>
      <c r="D85" s="24">
        <f t="shared" si="15"/>
        <v>0</v>
      </c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</row>
    <row r="86" ht="15.75" customHeight="1" spans="1:39">
      <c r="A86" s="23">
        <v>210899000</v>
      </c>
      <c r="B86" s="26" t="s">
        <v>1267</v>
      </c>
      <c r="C86" s="24">
        <f>SUM(C87:C88)</f>
        <v>0</v>
      </c>
      <c r="D86" s="24">
        <f t="shared" si="15"/>
        <v>0</v>
      </c>
      <c r="E86" s="24">
        <f t="shared" ref="E86:AM86" si="18">SUM(E87:E88)</f>
        <v>0</v>
      </c>
      <c r="F86" s="24">
        <f t="shared" si="18"/>
        <v>0</v>
      </c>
      <c r="G86" s="24">
        <f t="shared" si="18"/>
        <v>0</v>
      </c>
      <c r="H86" s="24">
        <f t="shared" si="18"/>
        <v>0</v>
      </c>
      <c r="I86" s="24">
        <f t="shared" si="18"/>
        <v>0</v>
      </c>
      <c r="J86" s="24">
        <f t="shared" si="18"/>
        <v>0</v>
      </c>
      <c r="K86" s="24">
        <f t="shared" si="18"/>
        <v>0</v>
      </c>
      <c r="L86" s="24">
        <f t="shared" si="18"/>
        <v>0</v>
      </c>
      <c r="M86" s="24">
        <f t="shared" si="18"/>
        <v>0</v>
      </c>
      <c r="N86" s="24">
        <f t="shared" si="18"/>
        <v>0</v>
      </c>
      <c r="O86" s="24">
        <f t="shared" si="18"/>
        <v>0</v>
      </c>
      <c r="P86" s="24">
        <f t="shared" si="18"/>
        <v>0</v>
      </c>
      <c r="Q86" s="24">
        <f t="shared" si="18"/>
        <v>0</v>
      </c>
      <c r="R86" s="24">
        <f t="shared" si="18"/>
        <v>0</v>
      </c>
      <c r="S86" s="24">
        <f t="shared" si="18"/>
        <v>0</v>
      </c>
      <c r="T86" s="24">
        <f t="shared" si="18"/>
        <v>0</v>
      </c>
      <c r="U86" s="24">
        <f t="shared" si="18"/>
        <v>0</v>
      </c>
      <c r="V86" s="24">
        <f t="shared" si="18"/>
        <v>0</v>
      </c>
      <c r="W86" s="24">
        <f t="shared" si="18"/>
        <v>0</v>
      </c>
      <c r="X86" s="24">
        <f t="shared" si="18"/>
        <v>0</v>
      </c>
      <c r="Y86" s="24">
        <f t="shared" si="18"/>
        <v>0</v>
      </c>
      <c r="Z86" s="24">
        <f t="shared" si="18"/>
        <v>0</v>
      </c>
      <c r="AA86" s="24">
        <f t="shared" si="18"/>
        <v>0</v>
      </c>
      <c r="AB86" s="24">
        <f t="shared" si="18"/>
        <v>0</v>
      </c>
      <c r="AC86" s="24">
        <f t="shared" si="18"/>
        <v>0</v>
      </c>
      <c r="AD86" s="24">
        <f t="shared" si="18"/>
        <v>0</v>
      </c>
      <c r="AE86" s="24">
        <f t="shared" si="18"/>
        <v>0</v>
      </c>
      <c r="AF86" s="24">
        <f t="shared" si="18"/>
        <v>0</v>
      </c>
      <c r="AG86" s="24">
        <f t="shared" si="18"/>
        <v>0</v>
      </c>
      <c r="AH86" s="24">
        <f t="shared" si="18"/>
        <v>0</v>
      </c>
      <c r="AI86" s="24">
        <f t="shared" si="18"/>
        <v>0</v>
      </c>
      <c r="AJ86" s="24">
        <f t="shared" si="18"/>
        <v>0</v>
      </c>
      <c r="AK86" s="24">
        <f t="shared" si="18"/>
        <v>0</v>
      </c>
      <c r="AL86" s="24">
        <f t="shared" si="18"/>
        <v>0</v>
      </c>
      <c r="AM86" s="24">
        <f t="shared" si="18"/>
        <v>0</v>
      </c>
    </row>
    <row r="87" ht="15.75" customHeight="1" spans="1:39">
      <c r="A87" s="23">
        <v>210800000</v>
      </c>
      <c r="B87" s="26" t="s">
        <v>1201</v>
      </c>
      <c r="C87" s="25"/>
      <c r="D87" s="24">
        <f t="shared" si="15"/>
        <v>0</v>
      </c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</row>
    <row r="88" ht="15.75" customHeight="1" spans="1:39">
      <c r="A88" s="23">
        <v>210898000</v>
      </c>
      <c r="B88" s="26" t="s">
        <v>1204</v>
      </c>
      <c r="C88" s="24">
        <f>SUM(C89:C94)</f>
        <v>0</v>
      </c>
      <c r="D88" s="24">
        <f t="shared" si="15"/>
        <v>0</v>
      </c>
      <c r="E88" s="24">
        <f t="shared" ref="E88:AM88" si="19">SUM(E89:E94)</f>
        <v>0</v>
      </c>
      <c r="F88" s="24">
        <f t="shared" si="19"/>
        <v>0</v>
      </c>
      <c r="G88" s="24">
        <f t="shared" si="19"/>
        <v>0</v>
      </c>
      <c r="H88" s="24">
        <f t="shared" si="19"/>
        <v>0</v>
      </c>
      <c r="I88" s="24">
        <f t="shared" si="19"/>
        <v>0</v>
      </c>
      <c r="J88" s="24">
        <f t="shared" si="19"/>
        <v>0</v>
      </c>
      <c r="K88" s="24">
        <f t="shared" si="19"/>
        <v>0</v>
      </c>
      <c r="L88" s="24">
        <f t="shared" si="19"/>
        <v>0</v>
      </c>
      <c r="M88" s="24">
        <f t="shared" si="19"/>
        <v>0</v>
      </c>
      <c r="N88" s="24">
        <f t="shared" si="19"/>
        <v>0</v>
      </c>
      <c r="O88" s="24">
        <f t="shared" si="19"/>
        <v>0</v>
      </c>
      <c r="P88" s="24">
        <f t="shared" si="19"/>
        <v>0</v>
      </c>
      <c r="Q88" s="24">
        <f t="shared" si="19"/>
        <v>0</v>
      </c>
      <c r="R88" s="24">
        <f t="shared" si="19"/>
        <v>0</v>
      </c>
      <c r="S88" s="24">
        <f t="shared" si="19"/>
        <v>0</v>
      </c>
      <c r="T88" s="24">
        <f t="shared" si="19"/>
        <v>0</v>
      </c>
      <c r="U88" s="24">
        <f t="shared" si="19"/>
        <v>0</v>
      </c>
      <c r="V88" s="24">
        <f t="shared" si="19"/>
        <v>0</v>
      </c>
      <c r="W88" s="24">
        <f t="shared" si="19"/>
        <v>0</v>
      </c>
      <c r="X88" s="24">
        <f t="shared" si="19"/>
        <v>0</v>
      </c>
      <c r="Y88" s="24">
        <f t="shared" si="19"/>
        <v>0</v>
      </c>
      <c r="Z88" s="24">
        <f t="shared" si="19"/>
        <v>0</v>
      </c>
      <c r="AA88" s="24">
        <f t="shared" si="19"/>
        <v>0</v>
      </c>
      <c r="AB88" s="24">
        <f t="shared" si="19"/>
        <v>0</v>
      </c>
      <c r="AC88" s="24">
        <f t="shared" si="19"/>
        <v>0</v>
      </c>
      <c r="AD88" s="24">
        <f t="shared" si="19"/>
        <v>0</v>
      </c>
      <c r="AE88" s="24">
        <f t="shared" si="19"/>
        <v>0</v>
      </c>
      <c r="AF88" s="24">
        <f t="shared" si="19"/>
        <v>0</v>
      </c>
      <c r="AG88" s="24">
        <f t="shared" si="19"/>
        <v>0</v>
      </c>
      <c r="AH88" s="24">
        <f t="shared" si="19"/>
        <v>0</v>
      </c>
      <c r="AI88" s="24">
        <f t="shared" si="19"/>
        <v>0</v>
      </c>
      <c r="AJ88" s="24">
        <f t="shared" si="19"/>
        <v>0</v>
      </c>
      <c r="AK88" s="24">
        <f t="shared" si="19"/>
        <v>0</v>
      </c>
      <c r="AL88" s="24">
        <f t="shared" si="19"/>
        <v>0</v>
      </c>
      <c r="AM88" s="24">
        <f t="shared" si="19"/>
        <v>0</v>
      </c>
    </row>
    <row r="89" ht="15.75" customHeight="1" spans="1:39">
      <c r="A89" s="23">
        <v>210881000</v>
      </c>
      <c r="B89" s="26" t="s">
        <v>1268</v>
      </c>
      <c r="C89" s="25">
        <v>0</v>
      </c>
      <c r="D89" s="24">
        <f t="shared" si="15"/>
        <v>0</v>
      </c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</row>
    <row r="90" ht="15.75" customHeight="1" spans="1:39">
      <c r="A90" s="23">
        <v>210882000</v>
      </c>
      <c r="B90" s="26" t="s">
        <v>1269</v>
      </c>
      <c r="C90" s="25"/>
      <c r="D90" s="24">
        <f t="shared" si="15"/>
        <v>0</v>
      </c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</row>
    <row r="91" ht="15.75" customHeight="1" spans="1:39">
      <c r="A91" s="23">
        <v>210811000</v>
      </c>
      <c r="B91" s="26" t="s">
        <v>1270</v>
      </c>
      <c r="C91" s="25"/>
      <c r="D91" s="24">
        <f t="shared" si="15"/>
        <v>0</v>
      </c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</row>
    <row r="92" ht="15.75" customHeight="1" spans="1:39">
      <c r="A92" s="23">
        <v>210804000</v>
      </c>
      <c r="B92" s="26" t="s">
        <v>1271</v>
      </c>
      <c r="C92" s="25"/>
      <c r="D92" s="24">
        <f t="shared" si="15"/>
        <v>0</v>
      </c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</row>
    <row r="93" ht="15.75" customHeight="1" spans="1:39">
      <c r="A93" s="23">
        <v>210802000</v>
      </c>
      <c r="B93" s="26" t="s">
        <v>1272</v>
      </c>
      <c r="C93" s="25"/>
      <c r="D93" s="24">
        <f t="shared" si="15"/>
        <v>0</v>
      </c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</row>
    <row r="94" ht="15.75" customHeight="1" spans="1:39">
      <c r="A94" s="23">
        <v>210803000</v>
      </c>
      <c r="B94" s="26" t="s">
        <v>1273</v>
      </c>
      <c r="C94" s="25"/>
      <c r="D94" s="24">
        <f t="shared" si="15"/>
        <v>0</v>
      </c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</row>
    <row r="95" ht="15.75" customHeight="1" spans="1:39">
      <c r="A95" s="23">
        <v>210924999</v>
      </c>
      <c r="B95" s="26" t="s">
        <v>1274</v>
      </c>
      <c r="C95" s="24">
        <f>SUM(C96:C97)</f>
        <v>0</v>
      </c>
      <c r="D95" s="24">
        <f t="shared" si="15"/>
        <v>0</v>
      </c>
      <c r="E95" s="24">
        <f t="shared" ref="E95:AM95" si="20">SUM(E96:E97)</f>
        <v>0</v>
      </c>
      <c r="F95" s="24">
        <f t="shared" si="20"/>
        <v>0</v>
      </c>
      <c r="G95" s="24">
        <f t="shared" si="20"/>
        <v>0</v>
      </c>
      <c r="H95" s="24">
        <f t="shared" si="20"/>
        <v>0</v>
      </c>
      <c r="I95" s="24">
        <f t="shared" si="20"/>
        <v>0</v>
      </c>
      <c r="J95" s="24">
        <f t="shared" si="20"/>
        <v>0</v>
      </c>
      <c r="K95" s="24">
        <f t="shared" si="20"/>
        <v>0</v>
      </c>
      <c r="L95" s="24">
        <f t="shared" si="20"/>
        <v>0</v>
      </c>
      <c r="M95" s="24">
        <f t="shared" si="20"/>
        <v>0</v>
      </c>
      <c r="N95" s="24">
        <f t="shared" si="20"/>
        <v>0</v>
      </c>
      <c r="O95" s="24">
        <f t="shared" si="20"/>
        <v>0</v>
      </c>
      <c r="P95" s="24">
        <f t="shared" si="20"/>
        <v>0</v>
      </c>
      <c r="Q95" s="24">
        <f t="shared" si="20"/>
        <v>0</v>
      </c>
      <c r="R95" s="24">
        <f t="shared" si="20"/>
        <v>0</v>
      </c>
      <c r="S95" s="24">
        <f t="shared" si="20"/>
        <v>0</v>
      </c>
      <c r="T95" s="24">
        <f t="shared" si="20"/>
        <v>0</v>
      </c>
      <c r="U95" s="24">
        <f t="shared" si="20"/>
        <v>0</v>
      </c>
      <c r="V95" s="24">
        <f t="shared" si="20"/>
        <v>0</v>
      </c>
      <c r="W95" s="24">
        <f t="shared" si="20"/>
        <v>0</v>
      </c>
      <c r="X95" s="24">
        <f t="shared" si="20"/>
        <v>0</v>
      </c>
      <c r="Y95" s="24">
        <f t="shared" si="20"/>
        <v>0</v>
      </c>
      <c r="Z95" s="24">
        <f t="shared" si="20"/>
        <v>0</v>
      </c>
      <c r="AA95" s="24">
        <f t="shared" si="20"/>
        <v>0</v>
      </c>
      <c r="AB95" s="24">
        <f t="shared" si="20"/>
        <v>0</v>
      </c>
      <c r="AC95" s="24">
        <f t="shared" si="20"/>
        <v>0</v>
      </c>
      <c r="AD95" s="24">
        <f t="shared" si="20"/>
        <v>0</v>
      </c>
      <c r="AE95" s="24">
        <f t="shared" si="20"/>
        <v>0</v>
      </c>
      <c r="AF95" s="24">
        <f t="shared" si="20"/>
        <v>0</v>
      </c>
      <c r="AG95" s="24">
        <f t="shared" si="20"/>
        <v>0</v>
      </c>
      <c r="AH95" s="24">
        <f t="shared" si="20"/>
        <v>0</v>
      </c>
      <c r="AI95" s="24">
        <f t="shared" si="20"/>
        <v>0</v>
      </c>
      <c r="AJ95" s="24">
        <f t="shared" si="20"/>
        <v>0</v>
      </c>
      <c r="AK95" s="24">
        <f t="shared" si="20"/>
        <v>0</v>
      </c>
      <c r="AL95" s="24">
        <f t="shared" si="20"/>
        <v>0</v>
      </c>
      <c r="AM95" s="24">
        <f t="shared" si="20"/>
        <v>0</v>
      </c>
    </row>
    <row r="96" ht="15.75" customHeight="1" spans="1:39">
      <c r="A96" s="23">
        <v>210900000</v>
      </c>
      <c r="B96" s="26" t="s">
        <v>1201</v>
      </c>
      <c r="C96" s="25"/>
      <c r="D96" s="24">
        <f t="shared" si="15"/>
        <v>0</v>
      </c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</row>
    <row r="97" ht="15.75" customHeight="1" spans="1:39">
      <c r="A97" s="23">
        <v>210998000</v>
      </c>
      <c r="B97" s="26" t="s">
        <v>1204</v>
      </c>
      <c r="C97" s="24">
        <f>SUM(C98:C104)</f>
        <v>0</v>
      </c>
      <c r="D97" s="24">
        <f t="shared" si="15"/>
        <v>0</v>
      </c>
      <c r="E97" s="24">
        <f t="shared" ref="E97:AM97" si="21">SUM(E98:E104)</f>
        <v>0</v>
      </c>
      <c r="F97" s="24">
        <f t="shared" si="21"/>
        <v>0</v>
      </c>
      <c r="G97" s="24">
        <f t="shared" si="21"/>
        <v>0</v>
      </c>
      <c r="H97" s="24">
        <f t="shared" si="21"/>
        <v>0</v>
      </c>
      <c r="I97" s="24">
        <f t="shared" si="21"/>
        <v>0</v>
      </c>
      <c r="J97" s="24">
        <f t="shared" si="21"/>
        <v>0</v>
      </c>
      <c r="K97" s="24">
        <f t="shared" si="21"/>
        <v>0</v>
      </c>
      <c r="L97" s="24">
        <f t="shared" si="21"/>
        <v>0</v>
      </c>
      <c r="M97" s="24">
        <f t="shared" si="21"/>
        <v>0</v>
      </c>
      <c r="N97" s="24">
        <f t="shared" si="21"/>
        <v>0</v>
      </c>
      <c r="O97" s="24">
        <f t="shared" si="21"/>
        <v>0</v>
      </c>
      <c r="P97" s="24">
        <f t="shared" si="21"/>
        <v>0</v>
      </c>
      <c r="Q97" s="24">
        <f t="shared" si="21"/>
        <v>0</v>
      </c>
      <c r="R97" s="24">
        <f t="shared" si="21"/>
        <v>0</v>
      </c>
      <c r="S97" s="24">
        <f t="shared" si="21"/>
        <v>0</v>
      </c>
      <c r="T97" s="24">
        <f t="shared" si="21"/>
        <v>0</v>
      </c>
      <c r="U97" s="24">
        <f t="shared" si="21"/>
        <v>0</v>
      </c>
      <c r="V97" s="24">
        <f t="shared" si="21"/>
        <v>0</v>
      </c>
      <c r="W97" s="24">
        <f t="shared" si="21"/>
        <v>0</v>
      </c>
      <c r="X97" s="24">
        <f t="shared" si="21"/>
        <v>0</v>
      </c>
      <c r="Y97" s="24">
        <f t="shared" si="21"/>
        <v>0</v>
      </c>
      <c r="Z97" s="24">
        <f t="shared" si="21"/>
        <v>0</v>
      </c>
      <c r="AA97" s="24">
        <f t="shared" si="21"/>
        <v>0</v>
      </c>
      <c r="AB97" s="24">
        <f t="shared" si="21"/>
        <v>0</v>
      </c>
      <c r="AC97" s="24">
        <f t="shared" si="21"/>
        <v>0</v>
      </c>
      <c r="AD97" s="24">
        <f t="shared" si="21"/>
        <v>0</v>
      </c>
      <c r="AE97" s="24">
        <f t="shared" si="21"/>
        <v>0</v>
      </c>
      <c r="AF97" s="24">
        <f t="shared" si="21"/>
        <v>0</v>
      </c>
      <c r="AG97" s="24">
        <f t="shared" si="21"/>
        <v>0</v>
      </c>
      <c r="AH97" s="24">
        <f t="shared" si="21"/>
        <v>0</v>
      </c>
      <c r="AI97" s="24">
        <f t="shared" si="21"/>
        <v>0</v>
      </c>
      <c r="AJ97" s="24">
        <f t="shared" si="21"/>
        <v>0</v>
      </c>
      <c r="AK97" s="24">
        <f t="shared" si="21"/>
        <v>0</v>
      </c>
      <c r="AL97" s="24">
        <f t="shared" si="21"/>
        <v>0</v>
      </c>
      <c r="AM97" s="24">
        <f t="shared" si="21"/>
        <v>0</v>
      </c>
    </row>
    <row r="98" ht="15.75" customHeight="1" spans="1:39">
      <c r="A98" s="23">
        <v>210921000</v>
      </c>
      <c r="B98" s="26" t="s">
        <v>1275</v>
      </c>
      <c r="C98" s="25"/>
      <c r="D98" s="24">
        <f t="shared" si="15"/>
        <v>0</v>
      </c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</row>
    <row r="99" ht="15.75" customHeight="1" spans="1:39">
      <c r="A99" s="23">
        <v>210922000</v>
      </c>
      <c r="B99" s="26" t="s">
        <v>1276</v>
      </c>
      <c r="C99" s="25"/>
      <c r="D99" s="24">
        <f t="shared" si="15"/>
        <v>0</v>
      </c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</row>
    <row r="100" ht="15.75" customHeight="1" spans="1:39">
      <c r="A100" s="23">
        <v>210902000</v>
      </c>
      <c r="B100" s="26" t="s">
        <v>1277</v>
      </c>
      <c r="C100" s="25"/>
      <c r="D100" s="24">
        <f t="shared" si="15"/>
        <v>0</v>
      </c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</row>
    <row r="101" ht="15.75" customHeight="1" spans="1:39">
      <c r="A101" s="23">
        <v>210911000</v>
      </c>
      <c r="B101" s="26" t="s">
        <v>1278</v>
      </c>
      <c r="C101" s="25"/>
      <c r="D101" s="24">
        <f t="shared" si="15"/>
        <v>0</v>
      </c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</row>
    <row r="102" ht="15.75" customHeight="1" spans="1:39">
      <c r="A102" s="23">
        <v>210904000</v>
      </c>
      <c r="B102" s="26" t="s">
        <v>1279</v>
      </c>
      <c r="C102" s="25"/>
      <c r="D102" s="24">
        <f t="shared" si="15"/>
        <v>0</v>
      </c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</row>
    <row r="103" ht="15.75" customHeight="1" spans="1:39">
      <c r="A103" s="23">
        <v>210903000</v>
      </c>
      <c r="B103" s="26" t="s">
        <v>1280</v>
      </c>
      <c r="C103" s="25"/>
      <c r="D103" s="24">
        <f t="shared" si="15"/>
        <v>0</v>
      </c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</row>
    <row r="104" ht="15.75" customHeight="1" spans="1:39">
      <c r="A104" s="23">
        <v>210905000</v>
      </c>
      <c r="B104" s="26" t="s">
        <v>1281</v>
      </c>
      <c r="C104" s="25"/>
      <c r="D104" s="24">
        <f t="shared" si="15"/>
        <v>0</v>
      </c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</row>
    <row r="105" ht="15.75" customHeight="1" spans="1:39">
      <c r="A105" s="23">
        <v>211099000</v>
      </c>
      <c r="B105" s="26" t="s">
        <v>1282</v>
      </c>
      <c r="C105" s="24">
        <f>SUM(C106:C107)</f>
        <v>0</v>
      </c>
      <c r="D105" s="24">
        <f t="shared" si="15"/>
        <v>0</v>
      </c>
      <c r="E105" s="24">
        <f t="shared" ref="E105:AM105" si="22">SUM(E106:E107)</f>
        <v>0</v>
      </c>
      <c r="F105" s="24">
        <f t="shared" si="22"/>
        <v>0</v>
      </c>
      <c r="G105" s="24">
        <f t="shared" si="22"/>
        <v>0</v>
      </c>
      <c r="H105" s="24">
        <f t="shared" si="22"/>
        <v>0</v>
      </c>
      <c r="I105" s="24">
        <f t="shared" si="22"/>
        <v>0</v>
      </c>
      <c r="J105" s="24">
        <f t="shared" si="22"/>
        <v>0</v>
      </c>
      <c r="K105" s="24">
        <f t="shared" si="22"/>
        <v>0</v>
      </c>
      <c r="L105" s="24">
        <f t="shared" si="22"/>
        <v>0</v>
      </c>
      <c r="M105" s="24">
        <f t="shared" si="22"/>
        <v>0</v>
      </c>
      <c r="N105" s="24">
        <f t="shared" si="22"/>
        <v>0</v>
      </c>
      <c r="O105" s="24">
        <f t="shared" si="22"/>
        <v>0</v>
      </c>
      <c r="P105" s="24">
        <f t="shared" si="22"/>
        <v>0</v>
      </c>
      <c r="Q105" s="24">
        <f t="shared" si="22"/>
        <v>0</v>
      </c>
      <c r="R105" s="24">
        <f t="shared" si="22"/>
        <v>0</v>
      </c>
      <c r="S105" s="24">
        <f t="shared" si="22"/>
        <v>0</v>
      </c>
      <c r="T105" s="24">
        <f t="shared" si="22"/>
        <v>0</v>
      </c>
      <c r="U105" s="24">
        <f t="shared" si="22"/>
        <v>0</v>
      </c>
      <c r="V105" s="24">
        <f t="shared" si="22"/>
        <v>0</v>
      </c>
      <c r="W105" s="24">
        <f t="shared" si="22"/>
        <v>0</v>
      </c>
      <c r="X105" s="24">
        <f t="shared" si="22"/>
        <v>0</v>
      </c>
      <c r="Y105" s="24">
        <f t="shared" si="22"/>
        <v>0</v>
      </c>
      <c r="Z105" s="24">
        <f t="shared" si="22"/>
        <v>0</v>
      </c>
      <c r="AA105" s="24">
        <f t="shared" si="22"/>
        <v>0</v>
      </c>
      <c r="AB105" s="24">
        <f t="shared" si="22"/>
        <v>0</v>
      </c>
      <c r="AC105" s="24">
        <f t="shared" si="22"/>
        <v>0</v>
      </c>
      <c r="AD105" s="24">
        <f t="shared" si="22"/>
        <v>0</v>
      </c>
      <c r="AE105" s="24">
        <f t="shared" si="22"/>
        <v>0</v>
      </c>
      <c r="AF105" s="24">
        <f t="shared" si="22"/>
        <v>0</v>
      </c>
      <c r="AG105" s="24">
        <f t="shared" si="22"/>
        <v>0</v>
      </c>
      <c r="AH105" s="24">
        <f t="shared" si="22"/>
        <v>0</v>
      </c>
      <c r="AI105" s="24">
        <f t="shared" si="22"/>
        <v>0</v>
      </c>
      <c r="AJ105" s="24">
        <f t="shared" si="22"/>
        <v>0</v>
      </c>
      <c r="AK105" s="24">
        <f t="shared" si="22"/>
        <v>0</v>
      </c>
      <c r="AL105" s="24">
        <f t="shared" si="22"/>
        <v>0</v>
      </c>
      <c r="AM105" s="24">
        <f t="shared" si="22"/>
        <v>0</v>
      </c>
    </row>
    <row r="106" ht="15.75" customHeight="1" spans="1:39">
      <c r="A106" s="23">
        <v>211000000</v>
      </c>
      <c r="B106" s="26" t="s">
        <v>1201</v>
      </c>
      <c r="C106" s="25"/>
      <c r="D106" s="24">
        <f t="shared" si="15"/>
        <v>0</v>
      </c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</row>
    <row r="107" ht="15.75" customHeight="1" spans="1:39">
      <c r="A107" s="23">
        <v>211098000</v>
      </c>
      <c r="B107" s="26" t="s">
        <v>1204</v>
      </c>
      <c r="C107" s="24">
        <f>SUM(C108:C114)</f>
        <v>0</v>
      </c>
      <c r="D107" s="24">
        <f t="shared" si="15"/>
        <v>0</v>
      </c>
      <c r="E107" s="24">
        <f t="shared" ref="E107:AM107" si="23">SUM(E108:E114)</f>
        <v>0</v>
      </c>
      <c r="F107" s="24">
        <f t="shared" si="23"/>
        <v>0</v>
      </c>
      <c r="G107" s="24">
        <f t="shared" si="23"/>
        <v>0</v>
      </c>
      <c r="H107" s="24">
        <f t="shared" si="23"/>
        <v>0</v>
      </c>
      <c r="I107" s="24">
        <f t="shared" si="23"/>
        <v>0</v>
      </c>
      <c r="J107" s="24">
        <f t="shared" si="23"/>
        <v>0</v>
      </c>
      <c r="K107" s="24">
        <f t="shared" si="23"/>
        <v>0</v>
      </c>
      <c r="L107" s="24">
        <f t="shared" si="23"/>
        <v>0</v>
      </c>
      <c r="M107" s="24">
        <f t="shared" si="23"/>
        <v>0</v>
      </c>
      <c r="N107" s="24">
        <f t="shared" si="23"/>
        <v>0</v>
      </c>
      <c r="O107" s="24">
        <f t="shared" si="23"/>
        <v>0</v>
      </c>
      <c r="P107" s="24">
        <f t="shared" si="23"/>
        <v>0</v>
      </c>
      <c r="Q107" s="24">
        <f t="shared" si="23"/>
        <v>0</v>
      </c>
      <c r="R107" s="24">
        <f t="shared" si="23"/>
        <v>0</v>
      </c>
      <c r="S107" s="24">
        <f t="shared" si="23"/>
        <v>0</v>
      </c>
      <c r="T107" s="24">
        <f t="shared" si="23"/>
        <v>0</v>
      </c>
      <c r="U107" s="24">
        <f t="shared" si="23"/>
        <v>0</v>
      </c>
      <c r="V107" s="24">
        <f t="shared" si="23"/>
        <v>0</v>
      </c>
      <c r="W107" s="24">
        <f t="shared" si="23"/>
        <v>0</v>
      </c>
      <c r="X107" s="24">
        <f t="shared" si="23"/>
        <v>0</v>
      </c>
      <c r="Y107" s="24">
        <f t="shared" si="23"/>
        <v>0</v>
      </c>
      <c r="Z107" s="24">
        <f t="shared" si="23"/>
        <v>0</v>
      </c>
      <c r="AA107" s="24">
        <f t="shared" si="23"/>
        <v>0</v>
      </c>
      <c r="AB107" s="24">
        <f t="shared" si="23"/>
        <v>0</v>
      </c>
      <c r="AC107" s="24">
        <f t="shared" si="23"/>
        <v>0</v>
      </c>
      <c r="AD107" s="24">
        <f t="shared" si="23"/>
        <v>0</v>
      </c>
      <c r="AE107" s="24">
        <f t="shared" si="23"/>
        <v>0</v>
      </c>
      <c r="AF107" s="24">
        <f t="shared" si="23"/>
        <v>0</v>
      </c>
      <c r="AG107" s="24">
        <f t="shared" si="23"/>
        <v>0</v>
      </c>
      <c r="AH107" s="24">
        <f t="shared" si="23"/>
        <v>0</v>
      </c>
      <c r="AI107" s="24">
        <f t="shared" si="23"/>
        <v>0</v>
      </c>
      <c r="AJ107" s="24">
        <f t="shared" si="23"/>
        <v>0</v>
      </c>
      <c r="AK107" s="24">
        <f t="shared" si="23"/>
        <v>0</v>
      </c>
      <c r="AL107" s="24">
        <f t="shared" si="23"/>
        <v>0</v>
      </c>
      <c r="AM107" s="24">
        <f t="shared" si="23"/>
        <v>0</v>
      </c>
    </row>
    <row r="108" ht="15.75" customHeight="1" spans="1:39">
      <c r="A108" s="23">
        <v>211021000</v>
      </c>
      <c r="B108" s="26" t="s">
        <v>1283</v>
      </c>
      <c r="C108" s="25"/>
      <c r="D108" s="24">
        <f t="shared" si="15"/>
        <v>0</v>
      </c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</row>
    <row r="109" ht="15.75" customHeight="1" spans="1:39">
      <c r="A109" s="23">
        <v>211081000</v>
      </c>
      <c r="B109" s="26" t="s">
        <v>1284</v>
      </c>
      <c r="C109" s="25"/>
      <c r="D109" s="24">
        <f t="shared" si="15"/>
        <v>0</v>
      </c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</row>
    <row r="110" ht="15.75" customHeight="1" spans="1:39">
      <c r="A110" s="23">
        <v>211011000</v>
      </c>
      <c r="B110" s="26" t="s">
        <v>1285</v>
      </c>
      <c r="C110" s="25"/>
      <c r="D110" s="24">
        <f t="shared" si="15"/>
        <v>0</v>
      </c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</row>
    <row r="111" ht="15.75" customHeight="1" spans="1:39">
      <c r="A111" s="23">
        <v>211005000</v>
      </c>
      <c r="B111" s="26" t="s">
        <v>1286</v>
      </c>
      <c r="C111" s="25"/>
      <c r="D111" s="24">
        <f t="shared" si="15"/>
        <v>0</v>
      </c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</row>
    <row r="112" ht="15.75" customHeight="1" spans="1:39">
      <c r="A112" s="23">
        <v>211002000</v>
      </c>
      <c r="B112" s="26" t="s">
        <v>1287</v>
      </c>
      <c r="C112" s="25"/>
      <c r="D112" s="24">
        <f t="shared" si="15"/>
        <v>0</v>
      </c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</row>
    <row r="113" ht="15.75" customHeight="1" spans="1:39">
      <c r="A113" s="23">
        <v>211003000</v>
      </c>
      <c r="B113" s="26" t="s">
        <v>1288</v>
      </c>
      <c r="C113" s="25"/>
      <c r="D113" s="24">
        <f t="shared" si="15"/>
        <v>0</v>
      </c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</row>
    <row r="114" ht="15.75" customHeight="1" spans="1:39">
      <c r="A114" s="23">
        <v>211004000</v>
      </c>
      <c r="B114" s="26" t="s">
        <v>1289</v>
      </c>
      <c r="C114" s="25"/>
      <c r="D114" s="24">
        <f t="shared" si="15"/>
        <v>0</v>
      </c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</row>
    <row r="115" ht="15.75" customHeight="1" spans="1:39">
      <c r="A115" s="23">
        <v>211299000</v>
      </c>
      <c r="B115" s="26" t="s">
        <v>1290</v>
      </c>
      <c r="C115" s="24">
        <f>SUM(C116:C117)</f>
        <v>0</v>
      </c>
      <c r="D115" s="24">
        <f t="shared" si="15"/>
        <v>0</v>
      </c>
      <c r="E115" s="24">
        <f t="shared" ref="E115:AM115" si="24">SUM(E116:E117)</f>
        <v>0</v>
      </c>
      <c r="F115" s="24">
        <f t="shared" si="24"/>
        <v>0</v>
      </c>
      <c r="G115" s="24">
        <f t="shared" si="24"/>
        <v>0</v>
      </c>
      <c r="H115" s="24">
        <f t="shared" si="24"/>
        <v>0</v>
      </c>
      <c r="I115" s="24">
        <f t="shared" si="24"/>
        <v>0</v>
      </c>
      <c r="J115" s="24">
        <f t="shared" si="24"/>
        <v>0</v>
      </c>
      <c r="K115" s="24">
        <f t="shared" si="24"/>
        <v>0</v>
      </c>
      <c r="L115" s="24">
        <f t="shared" si="24"/>
        <v>0</v>
      </c>
      <c r="M115" s="24">
        <f t="shared" si="24"/>
        <v>0</v>
      </c>
      <c r="N115" s="24">
        <f t="shared" si="24"/>
        <v>0</v>
      </c>
      <c r="O115" s="24">
        <f t="shared" si="24"/>
        <v>0</v>
      </c>
      <c r="P115" s="24">
        <f t="shared" si="24"/>
        <v>0</v>
      </c>
      <c r="Q115" s="24">
        <f t="shared" si="24"/>
        <v>0</v>
      </c>
      <c r="R115" s="24">
        <f t="shared" si="24"/>
        <v>0</v>
      </c>
      <c r="S115" s="24">
        <f t="shared" si="24"/>
        <v>0</v>
      </c>
      <c r="T115" s="24">
        <f t="shared" si="24"/>
        <v>0</v>
      </c>
      <c r="U115" s="24">
        <f t="shared" si="24"/>
        <v>0</v>
      </c>
      <c r="V115" s="24">
        <f t="shared" si="24"/>
        <v>0</v>
      </c>
      <c r="W115" s="24">
        <f t="shared" si="24"/>
        <v>0</v>
      </c>
      <c r="X115" s="24">
        <f t="shared" si="24"/>
        <v>0</v>
      </c>
      <c r="Y115" s="24">
        <f t="shared" si="24"/>
        <v>0</v>
      </c>
      <c r="Z115" s="24">
        <f t="shared" si="24"/>
        <v>0</v>
      </c>
      <c r="AA115" s="24">
        <f t="shared" si="24"/>
        <v>0</v>
      </c>
      <c r="AB115" s="24">
        <f t="shared" si="24"/>
        <v>0</v>
      </c>
      <c r="AC115" s="24">
        <f t="shared" si="24"/>
        <v>0</v>
      </c>
      <c r="AD115" s="24">
        <f t="shared" si="24"/>
        <v>0</v>
      </c>
      <c r="AE115" s="24">
        <f t="shared" si="24"/>
        <v>0</v>
      </c>
      <c r="AF115" s="24">
        <f t="shared" si="24"/>
        <v>0</v>
      </c>
      <c r="AG115" s="24">
        <f t="shared" si="24"/>
        <v>0</v>
      </c>
      <c r="AH115" s="24">
        <f t="shared" si="24"/>
        <v>0</v>
      </c>
      <c r="AI115" s="24">
        <f t="shared" si="24"/>
        <v>0</v>
      </c>
      <c r="AJ115" s="24">
        <f t="shared" si="24"/>
        <v>0</v>
      </c>
      <c r="AK115" s="24">
        <f t="shared" si="24"/>
        <v>0</v>
      </c>
      <c r="AL115" s="24">
        <f t="shared" si="24"/>
        <v>0</v>
      </c>
      <c r="AM115" s="24">
        <f t="shared" si="24"/>
        <v>0</v>
      </c>
    </row>
    <row r="116" ht="15.75" customHeight="1" spans="1:39">
      <c r="A116" s="23">
        <v>211200000</v>
      </c>
      <c r="B116" s="26" t="s">
        <v>1201</v>
      </c>
      <c r="C116" s="25"/>
      <c r="D116" s="24">
        <f t="shared" si="15"/>
        <v>0</v>
      </c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</row>
    <row r="117" ht="15.75" customHeight="1" spans="1:39">
      <c r="A117" s="23">
        <v>211298000</v>
      </c>
      <c r="B117" s="26" t="s">
        <v>1204</v>
      </c>
      <c r="C117" s="24">
        <f>SUM(C118:C124)</f>
        <v>0</v>
      </c>
      <c r="D117" s="24">
        <f t="shared" si="15"/>
        <v>0</v>
      </c>
      <c r="E117" s="24">
        <f t="shared" ref="E117:AM117" si="25">SUM(E118:E124)</f>
        <v>0</v>
      </c>
      <c r="F117" s="24">
        <f t="shared" si="25"/>
        <v>0</v>
      </c>
      <c r="G117" s="24">
        <f t="shared" si="25"/>
        <v>0</v>
      </c>
      <c r="H117" s="24">
        <f t="shared" si="25"/>
        <v>0</v>
      </c>
      <c r="I117" s="24">
        <f t="shared" si="25"/>
        <v>0</v>
      </c>
      <c r="J117" s="24">
        <f t="shared" si="25"/>
        <v>0</v>
      </c>
      <c r="K117" s="24">
        <f t="shared" si="25"/>
        <v>0</v>
      </c>
      <c r="L117" s="24">
        <f t="shared" si="25"/>
        <v>0</v>
      </c>
      <c r="M117" s="24">
        <f t="shared" si="25"/>
        <v>0</v>
      </c>
      <c r="N117" s="24">
        <f t="shared" si="25"/>
        <v>0</v>
      </c>
      <c r="O117" s="24">
        <f t="shared" si="25"/>
        <v>0</v>
      </c>
      <c r="P117" s="24">
        <f t="shared" si="25"/>
        <v>0</v>
      </c>
      <c r="Q117" s="24">
        <f t="shared" si="25"/>
        <v>0</v>
      </c>
      <c r="R117" s="24">
        <f t="shared" si="25"/>
        <v>0</v>
      </c>
      <c r="S117" s="24">
        <f t="shared" si="25"/>
        <v>0</v>
      </c>
      <c r="T117" s="24">
        <f t="shared" si="25"/>
        <v>0</v>
      </c>
      <c r="U117" s="24">
        <f t="shared" si="25"/>
        <v>0</v>
      </c>
      <c r="V117" s="24">
        <f t="shared" si="25"/>
        <v>0</v>
      </c>
      <c r="W117" s="24">
        <f t="shared" si="25"/>
        <v>0</v>
      </c>
      <c r="X117" s="24">
        <f t="shared" si="25"/>
        <v>0</v>
      </c>
      <c r="Y117" s="24">
        <f t="shared" si="25"/>
        <v>0</v>
      </c>
      <c r="Z117" s="24">
        <f t="shared" si="25"/>
        <v>0</v>
      </c>
      <c r="AA117" s="24">
        <f t="shared" si="25"/>
        <v>0</v>
      </c>
      <c r="AB117" s="24">
        <f t="shared" si="25"/>
        <v>0</v>
      </c>
      <c r="AC117" s="24">
        <f t="shared" si="25"/>
        <v>0</v>
      </c>
      <c r="AD117" s="24">
        <f t="shared" si="25"/>
        <v>0</v>
      </c>
      <c r="AE117" s="24">
        <f t="shared" si="25"/>
        <v>0</v>
      </c>
      <c r="AF117" s="24">
        <f t="shared" si="25"/>
        <v>0</v>
      </c>
      <c r="AG117" s="24">
        <f t="shared" si="25"/>
        <v>0</v>
      </c>
      <c r="AH117" s="24">
        <f t="shared" si="25"/>
        <v>0</v>
      </c>
      <c r="AI117" s="24">
        <f t="shared" si="25"/>
        <v>0</v>
      </c>
      <c r="AJ117" s="24">
        <f t="shared" si="25"/>
        <v>0</v>
      </c>
      <c r="AK117" s="24">
        <f t="shared" si="25"/>
        <v>0</v>
      </c>
      <c r="AL117" s="24">
        <f t="shared" si="25"/>
        <v>0</v>
      </c>
      <c r="AM117" s="24">
        <f t="shared" si="25"/>
        <v>0</v>
      </c>
    </row>
    <row r="118" ht="15.75" customHeight="1" spans="1:39">
      <c r="A118" s="23">
        <v>211221000</v>
      </c>
      <c r="B118" s="26" t="s">
        <v>1291</v>
      </c>
      <c r="C118" s="25"/>
      <c r="D118" s="24">
        <f t="shared" si="15"/>
        <v>0</v>
      </c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</row>
    <row r="119" ht="15.75" customHeight="1" spans="1:39">
      <c r="A119" s="23">
        <v>211282000</v>
      </c>
      <c r="B119" s="26" t="s">
        <v>1292</v>
      </c>
      <c r="C119" s="25"/>
      <c r="D119" s="24">
        <f t="shared" si="15"/>
        <v>0</v>
      </c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</row>
    <row r="120" ht="15.75" customHeight="1" spans="1:39">
      <c r="A120" s="23">
        <v>211224000</v>
      </c>
      <c r="B120" s="26" t="s">
        <v>1293</v>
      </c>
      <c r="C120" s="25"/>
      <c r="D120" s="24">
        <f t="shared" si="15"/>
        <v>0</v>
      </c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</row>
    <row r="121" ht="15.75" customHeight="1" spans="1:39">
      <c r="A121" s="23">
        <v>211223000</v>
      </c>
      <c r="B121" s="26" t="s">
        <v>1294</v>
      </c>
      <c r="C121" s="25"/>
      <c r="D121" s="24">
        <f t="shared" si="15"/>
        <v>0</v>
      </c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</row>
    <row r="122" ht="15.75" customHeight="1" spans="1:39">
      <c r="A122" s="23">
        <v>211281000</v>
      </c>
      <c r="B122" s="26" t="s">
        <v>1295</v>
      </c>
      <c r="C122" s="25"/>
      <c r="D122" s="24">
        <f t="shared" si="15"/>
        <v>0</v>
      </c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</row>
    <row r="123" ht="15.75" customHeight="1" spans="1:39">
      <c r="A123" s="23">
        <v>211202000</v>
      </c>
      <c r="B123" s="26" t="s">
        <v>1296</v>
      </c>
      <c r="C123" s="25"/>
      <c r="D123" s="24">
        <f t="shared" si="15"/>
        <v>0</v>
      </c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</row>
    <row r="124" ht="15.75" customHeight="1" spans="1:39">
      <c r="A124" s="23">
        <v>211204000</v>
      </c>
      <c r="B124" s="26" t="s">
        <v>1297</v>
      </c>
      <c r="C124" s="25"/>
      <c r="D124" s="24">
        <f t="shared" si="15"/>
        <v>0</v>
      </c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</row>
    <row r="125" ht="15.75" customHeight="1" spans="1:39">
      <c r="A125" s="23">
        <v>211399000</v>
      </c>
      <c r="B125" s="26" t="s">
        <v>1298</v>
      </c>
      <c r="C125" s="24">
        <f>SUM(C126:C127)</f>
        <v>0</v>
      </c>
      <c r="D125" s="24">
        <f t="shared" si="15"/>
        <v>0</v>
      </c>
      <c r="E125" s="24">
        <f t="shared" ref="E125:AM125" si="26">SUM(E126:E127)</f>
        <v>0</v>
      </c>
      <c r="F125" s="24">
        <f t="shared" si="26"/>
        <v>0</v>
      </c>
      <c r="G125" s="24">
        <f t="shared" si="26"/>
        <v>0</v>
      </c>
      <c r="H125" s="24">
        <f t="shared" si="26"/>
        <v>0</v>
      </c>
      <c r="I125" s="24">
        <f t="shared" si="26"/>
        <v>0</v>
      </c>
      <c r="J125" s="24">
        <f t="shared" si="26"/>
        <v>0</v>
      </c>
      <c r="K125" s="24">
        <f t="shared" si="26"/>
        <v>0</v>
      </c>
      <c r="L125" s="24">
        <f t="shared" si="26"/>
        <v>0</v>
      </c>
      <c r="M125" s="24">
        <f t="shared" si="26"/>
        <v>0</v>
      </c>
      <c r="N125" s="24">
        <f t="shared" si="26"/>
        <v>0</v>
      </c>
      <c r="O125" s="24">
        <f t="shared" si="26"/>
        <v>0</v>
      </c>
      <c r="P125" s="24">
        <f t="shared" si="26"/>
        <v>0</v>
      </c>
      <c r="Q125" s="24">
        <f t="shared" si="26"/>
        <v>0</v>
      </c>
      <c r="R125" s="24">
        <f t="shared" si="26"/>
        <v>0</v>
      </c>
      <c r="S125" s="24">
        <f t="shared" si="26"/>
        <v>0</v>
      </c>
      <c r="T125" s="24">
        <f t="shared" si="26"/>
        <v>0</v>
      </c>
      <c r="U125" s="24">
        <f t="shared" si="26"/>
        <v>0</v>
      </c>
      <c r="V125" s="24">
        <f t="shared" si="26"/>
        <v>0</v>
      </c>
      <c r="W125" s="24">
        <f t="shared" si="26"/>
        <v>0</v>
      </c>
      <c r="X125" s="24">
        <f t="shared" si="26"/>
        <v>0</v>
      </c>
      <c r="Y125" s="24">
        <f t="shared" si="26"/>
        <v>0</v>
      </c>
      <c r="Z125" s="24">
        <f t="shared" si="26"/>
        <v>0</v>
      </c>
      <c r="AA125" s="24">
        <f t="shared" si="26"/>
        <v>0</v>
      </c>
      <c r="AB125" s="24">
        <f t="shared" si="26"/>
        <v>0</v>
      </c>
      <c r="AC125" s="24">
        <f t="shared" si="26"/>
        <v>0</v>
      </c>
      <c r="AD125" s="24">
        <f t="shared" si="26"/>
        <v>0</v>
      </c>
      <c r="AE125" s="24">
        <f t="shared" si="26"/>
        <v>0</v>
      </c>
      <c r="AF125" s="24">
        <f t="shared" si="26"/>
        <v>0</v>
      </c>
      <c r="AG125" s="24">
        <f t="shared" si="26"/>
        <v>0</v>
      </c>
      <c r="AH125" s="24">
        <f t="shared" si="26"/>
        <v>0</v>
      </c>
      <c r="AI125" s="24">
        <f t="shared" si="26"/>
        <v>0</v>
      </c>
      <c r="AJ125" s="24">
        <f t="shared" si="26"/>
        <v>0</v>
      </c>
      <c r="AK125" s="24">
        <f t="shared" si="26"/>
        <v>0</v>
      </c>
      <c r="AL125" s="24">
        <f t="shared" si="26"/>
        <v>0</v>
      </c>
      <c r="AM125" s="24">
        <f t="shared" si="26"/>
        <v>0</v>
      </c>
    </row>
    <row r="126" ht="15.75" customHeight="1" spans="1:39">
      <c r="A126" s="23">
        <v>211300000</v>
      </c>
      <c r="B126" s="26" t="s">
        <v>1201</v>
      </c>
      <c r="C126" s="25"/>
      <c r="D126" s="24">
        <f t="shared" si="15"/>
        <v>0</v>
      </c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</row>
    <row r="127" ht="15.75" customHeight="1" spans="1:39">
      <c r="A127" s="23">
        <v>211398000</v>
      </c>
      <c r="B127" s="26" t="s">
        <v>1204</v>
      </c>
      <c r="C127" s="24">
        <f>SUM(C128:C134)</f>
        <v>0</v>
      </c>
      <c r="D127" s="24">
        <f t="shared" si="15"/>
        <v>0</v>
      </c>
      <c r="E127" s="24">
        <f t="shared" ref="E127:AM127" si="27">SUM(E128:E134)</f>
        <v>0</v>
      </c>
      <c r="F127" s="24">
        <f t="shared" si="27"/>
        <v>0</v>
      </c>
      <c r="G127" s="24">
        <f t="shared" si="27"/>
        <v>0</v>
      </c>
      <c r="H127" s="24">
        <f t="shared" si="27"/>
        <v>0</v>
      </c>
      <c r="I127" s="24">
        <f t="shared" si="27"/>
        <v>0</v>
      </c>
      <c r="J127" s="24">
        <f t="shared" si="27"/>
        <v>0</v>
      </c>
      <c r="K127" s="24">
        <f t="shared" si="27"/>
        <v>0</v>
      </c>
      <c r="L127" s="24">
        <f t="shared" si="27"/>
        <v>0</v>
      </c>
      <c r="M127" s="24">
        <f t="shared" si="27"/>
        <v>0</v>
      </c>
      <c r="N127" s="24">
        <f t="shared" si="27"/>
        <v>0</v>
      </c>
      <c r="O127" s="24">
        <f t="shared" si="27"/>
        <v>0</v>
      </c>
      <c r="P127" s="24">
        <f t="shared" si="27"/>
        <v>0</v>
      </c>
      <c r="Q127" s="24">
        <f t="shared" si="27"/>
        <v>0</v>
      </c>
      <c r="R127" s="24">
        <f t="shared" si="27"/>
        <v>0</v>
      </c>
      <c r="S127" s="24">
        <f t="shared" si="27"/>
        <v>0</v>
      </c>
      <c r="T127" s="24">
        <f t="shared" si="27"/>
        <v>0</v>
      </c>
      <c r="U127" s="24">
        <f t="shared" si="27"/>
        <v>0</v>
      </c>
      <c r="V127" s="24">
        <f t="shared" si="27"/>
        <v>0</v>
      </c>
      <c r="W127" s="24">
        <f t="shared" si="27"/>
        <v>0</v>
      </c>
      <c r="X127" s="24">
        <f t="shared" si="27"/>
        <v>0</v>
      </c>
      <c r="Y127" s="24">
        <f t="shared" si="27"/>
        <v>0</v>
      </c>
      <c r="Z127" s="24">
        <f t="shared" si="27"/>
        <v>0</v>
      </c>
      <c r="AA127" s="24">
        <f t="shared" si="27"/>
        <v>0</v>
      </c>
      <c r="AB127" s="24">
        <f t="shared" si="27"/>
        <v>0</v>
      </c>
      <c r="AC127" s="24">
        <f t="shared" si="27"/>
        <v>0</v>
      </c>
      <c r="AD127" s="24">
        <f t="shared" si="27"/>
        <v>0</v>
      </c>
      <c r="AE127" s="24">
        <f t="shared" si="27"/>
        <v>0</v>
      </c>
      <c r="AF127" s="24">
        <f t="shared" si="27"/>
        <v>0</v>
      </c>
      <c r="AG127" s="24">
        <f t="shared" si="27"/>
        <v>0</v>
      </c>
      <c r="AH127" s="24">
        <f t="shared" si="27"/>
        <v>0</v>
      </c>
      <c r="AI127" s="24">
        <f t="shared" si="27"/>
        <v>0</v>
      </c>
      <c r="AJ127" s="24">
        <f t="shared" si="27"/>
        <v>0</v>
      </c>
      <c r="AK127" s="24">
        <f t="shared" si="27"/>
        <v>0</v>
      </c>
      <c r="AL127" s="24">
        <f t="shared" si="27"/>
        <v>0</v>
      </c>
      <c r="AM127" s="24">
        <f t="shared" si="27"/>
        <v>0</v>
      </c>
    </row>
    <row r="128" ht="15.75" customHeight="1" spans="1:39">
      <c r="A128" s="23">
        <v>211381000</v>
      </c>
      <c r="B128" s="26" t="s">
        <v>1299</v>
      </c>
      <c r="C128" s="25"/>
      <c r="D128" s="24">
        <f t="shared" si="15"/>
        <v>0</v>
      </c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</row>
    <row r="129" ht="15.75" customHeight="1" spans="1:39">
      <c r="A129" s="23">
        <v>211321000</v>
      </c>
      <c r="B129" s="26" t="s">
        <v>1300</v>
      </c>
      <c r="C129" s="25"/>
      <c r="D129" s="24">
        <f t="shared" si="15"/>
        <v>0</v>
      </c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</row>
    <row r="130" ht="15.75" customHeight="1" spans="1:39">
      <c r="A130" s="23">
        <v>211382000</v>
      </c>
      <c r="B130" s="26" t="s">
        <v>1301</v>
      </c>
      <c r="C130" s="25"/>
      <c r="D130" s="24">
        <f t="shared" si="15"/>
        <v>0</v>
      </c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</row>
    <row r="131" ht="15.75" customHeight="1" spans="1:39">
      <c r="A131" s="23">
        <v>211322000</v>
      </c>
      <c r="B131" s="26" t="s">
        <v>1302</v>
      </c>
      <c r="C131" s="25"/>
      <c r="D131" s="24">
        <f t="shared" si="15"/>
        <v>0</v>
      </c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</row>
    <row r="132" ht="15.75" customHeight="1" spans="1:39">
      <c r="A132" s="23">
        <v>211324000</v>
      </c>
      <c r="B132" s="26" t="s">
        <v>1303</v>
      </c>
      <c r="C132" s="25"/>
      <c r="D132" s="24">
        <f t="shared" si="15"/>
        <v>0</v>
      </c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</row>
    <row r="133" ht="15.75" customHeight="1" spans="1:39">
      <c r="A133" s="23">
        <v>211302000</v>
      </c>
      <c r="B133" s="26" t="s">
        <v>1304</v>
      </c>
      <c r="C133" s="25"/>
      <c r="D133" s="24">
        <f t="shared" si="15"/>
        <v>0</v>
      </c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</row>
    <row r="134" ht="15.75" customHeight="1" spans="1:39">
      <c r="A134" s="23">
        <v>211303000</v>
      </c>
      <c r="B134" s="26" t="s">
        <v>1305</v>
      </c>
      <c r="C134" s="25"/>
      <c r="D134" s="24">
        <f t="shared" ref="D134:D151" si="28">SUM(E134:AN134)</f>
        <v>0</v>
      </c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</row>
    <row r="135" ht="15.75" customHeight="1" spans="1:39">
      <c r="A135" s="23">
        <v>211199000</v>
      </c>
      <c r="B135" s="26" t="s">
        <v>1306</v>
      </c>
      <c r="C135" s="24">
        <f>SUM(C136:C137)</f>
        <v>0</v>
      </c>
      <c r="D135" s="24">
        <f t="shared" si="28"/>
        <v>0</v>
      </c>
      <c r="E135" s="24">
        <f t="shared" ref="E135:AM135" si="29">SUM(E136:E137)</f>
        <v>0</v>
      </c>
      <c r="F135" s="24">
        <f t="shared" si="29"/>
        <v>0</v>
      </c>
      <c r="G135" s="24">
        <f t="shared" si="29"/>
        <v>0</v>
      </c>
      <c r="H135" s="24">
        <f t="shared" si="29"/>
        <v>0</v>
      </c>
      <c r="I135" s="24">
        <f t="shared" si="29"/>
        <v>0</v>
      </c>
      <c r="J135" s="24">
        <f t="shared" si="29"/>
        <v>0</v>
      </c>
      <c r="K135" s="24">
        <f t="shared" si="29"/>
        <v>0</v>
      </c>
      <c r="L135" s="24">
        <f t="shared" si="29"/>
        <v>0</v>
      </c>
      <c r="M135" s="24">
        <f t="shared" si="29"/>
        <v>0</v>
      </c>
      <c r="N135" s="24">
        <f t="shared" si="29"/>
        <v>0</v>
      </c>
      <c r="O135" s="24">
        <f t="shared" si="29"/>
        <v>0</v>
      </c>
      <c r="P135" s="24">
        <f t="shared" si="29"/>
        <v>0</v>
      </c>
      <c r="Q135" s="24">
        <f t="shared" si="29"/>
        <v>0</v>
      </c>
      <c r="R135" s="24">
        <f t="shared" si="29"/>
        <v>0</v>
      </c>
      <c r="S135" s="24">
        <f t="shared" si="29"/>
        <v>0</v>
      </c>
      <c r="T135" s="24">
        <f t="shared" si="29"/>
        <v>0</v>
      </c>
      <c r="U135" s="24">
        <f t="shared" si="29"/>
        <v>0</v>
      </c>
      <c r="V135" s="24">
        <f t="shared" si="29"/>
        <v>0</v>
      </c>
      <c r="W135" s="24">
        <f t="shared" si="29"/>
        <v>0</v>
      </c>
      <c r="X135" s="24">
        <f t="shared" si="29"/>
        <v>0</v>
      </c>
      <c r="Y135" s="24">
        <f t="shared" si="29"/>
        <v>0</v>
      </c>
      <c r="Z135" s="24">
        <f t="shared" si="29"/>
        <v>0</v>
      </c>
      <c r="AA135" s="24">
        <f t="shared" si="29"/>
        <v>0</v>
      </c>
      <c r="AB135" s="24">
        <f t="shared" si="29"/>
        <v>0</v>
      </c>
      <c r="AC135" s="24">
        <f t="shared" si="29"/>
        <v>0</v>
      </c>
      <c r="AD135" s="24">
        <f t="shared" si="29"/>
        <v>0</v>
      </c>
      <c r="AE135" s="24">
        <f t="shared" si="29"/>
        <v>0</v>
      </c>
      <c r="AF135" s="24">
        <f t="shared" si="29"/>
        <v>0</v>
      </c>
      <c r="AG135" s="24">
        <f t="shared" si="29"/>
        <v>0</v>
      </c>
      <c r="AH135" s="24">
        <f t="shared" si="29"/>
        <v>0</v>
      </c>
      <c r="AI135" s="24">
        <f t="shared" si="29"/>
        <v>0</v>
      </c>
      <c r="AJ135" s="24">
        <f t="shared" si="29"/>
        <v>0</v>
      </c>
      <c r="AK135" s="24">
        <f t="shared" si="29"/>
        <v>0</v>
      </c>
      <c r="AL135" s="24">
        <f t="shared" si="29"/>
        <v>0</v>
      </c>
      <c r="AM135" s="24">
        <f t="shared" si="29"/>
        <v>0</v>
      </c>
    </row>
    <row r="136" ht="15.75" customHeight="1" spans="1:39">
      <c r="A136" s="23">
        <v>211100000</v>
      </c>
      <c r="B136" s="26" t="s">
        <v>1201</v>
      </c>
      <c r="C136" s="25"/>
      <c r="D136" s="24">
        <f t="shared" si="28"/>
        <v>0</v>
      </c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</row>
    <row r="137" ht="15.75" customHeight="1" spans="1:39">
      <c r="A137" s="23">
        <v>211198000</v>
      </c>
      <c r="B137" s="26" t="s">
        <v>1204</v>
      </c>
      <c r="C137" s="24">
        <f>SUM(C138:C141)</f>
        <v>0</v>
      </c>
      <c r="D137" s="24">
        <f t="shared" si="28"/>
        <v>0</v>
      </c>
      <c r="E137" s="24">
        <f t="shared" ref="E137:AM137" si="30">SUM(E138:E141)</f>
        <v>0</v>
      </c>
      <c r="F137" s="24">
        <f t="shared" si="30"/>
        <v>0</v>
      </c>
      <c r="G137" s="24">
        <f t="shared" si="30"/>
        <v>0</v>
      </c>
      <c r="H137" s="24">
        <f t="shared" si="30"/>
        <v>0</v>
      </c>
      <c r="I137" s="24">
        <f t="shared" si="30"/>
        <v>0</v>
      </c>
      <c r="J137" s="24">
        <f t="shared" si="30"/>
        <v>0</v>
      </c>
      <c r="K137" s="24">
        <f t="shared" si="30"/>
        <v>0</v>
      </c>
      <c r="L137" s="24">
        <f t="shared" si="30"/>
        <v>0</v>
      </c>
      <c r="M137" s="24">
        <f t="shared" si="30"/>
        <v>0</v>
      </c>
      <c r="N137" s="24">
        <f t="shared" si="30"/>
        <v>0</v>
      </c>
      <c r="O137" s="24">
        <f t="shared" si="30"/>
        <v>0</v>
      </c>
      <c r="P137" s="24">
        <f t="shared" si="30"/>
        <v>0</v>
      </c>
      <c r="Q137" s="24">
        <f t="shared" si="30"/>
        <v>0</v>
      </c>
      <c r="R137" s="24">
        <f t="shared" si="30"/>
        <v>0</v>
      </c>
      <c r="S137" s="24">
        <f t="shared" si="30"/>
        <v>0</v>
      </c>
      <c r="T137" s="24">
        <f t="shared" si="30"/>
        <v>0</v>
      </c>
      <c r="U137" s="24">
        <f t="shared" si="30"/>
        <v>0</v>
      </c>
      <c r="V137" s="24">
        <f t="shared" si="30"/>
        <v>0</v>
      </c>
      <c r="W137" s="24">
        <f t="shared" si="30"/>
        <v>0</v>
      </c>
      <c r="X137" s="24">
        <f t="shared" si="30"/>
        <v>0</v>
      </c>
      <c r="Y137" s="24">
        <f t="shared" si="30"/>
        <v>0</v>
      </c>
      <c r="Z137" s="24">
        <f t="shared" si="30"/>
        <v>0</v>
      </c>
      <c r="AA137" s="24">
        <f t="shared" si="30"/>
        <v>0</v>
      </c>
      <c r="AB137" s="24">
        <f t="shared" si="30"/>
        <v>0</v>
      </c>
      <c r="AC137" s="24">
        <f t="shared" si="30"/>
        <v>0</v>
      </c>
      <c r="AD137" s="24">
        <f t="shared" si="30"/>
        <v>0</v>
      </c>
      <c r="AE137" s="24">
        <f t="shared" si="30"/>
        <v>0</v>
      </c>
      <c r="AF137" s="24">
        <f t="shared" si="30"/>
        <v>0</v>
      </c>
      <c r="AG137" s="24">
        <f t="shared" si="30"/>
        <v>0</v>
      </c>
      <c r="AH137" s="24">
        <f t="shared" si="30"/>
        <v>0</v>
      </c>
      <c r="AI137" s="24">
        <f t="shared" si="30"/>
        <v>0</v>
      </c>
      <c r="AJ137" s="24">
        <f t="shared" si="30"/>
        <v>0</v>
      </c>
      <c r="AK137" s="24">
        <f t="shared" si="30"/>
        <v>0</v>
      </c>
      <c r="AL137" s="24">
        <f t="shared" si="30"/>
        <v>0</v>
      </c>
      <c r="AM137" s="24">
        <f t="shared" si="30"/>
        <v>0</v>
      </c>
    </row>
    <row r="138" ht="15.75" customHeight="1" spans="1:39">
      <c r="A138" s="23">
        <v>211104000</v>
      </c>
      <c r="B138" s="26" t="s">
        <v>1307</v>
      </c>
      <c r="C138" s="25"/>
      <c r="D138" s="24">
        <f t="shared" si="28"/>
        <v>0</v>
      </c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</row>
    <row r="139" ht="15.75" customHeight="1" spans="1:39">
      <c r="A139" s="23">
        <v>211102000</v>
      </c>
      <c r="B139" s="26" t="s">
        <v>1308</v>
      </c>
      <c r="C139" s="25"/>
      <c r="D139" s="24">
        <f t="shared" si="28"/>
        <v>0</v>
      </c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</row>
    <row r="140" ht="15.75" customHeight="1" spans="1:39">
      <c r="A140" s="23">
        <v>211103000</v>
      </c>
      <c r="B140" s="26" t="s">
        <v>1309</v>
      </c>
      <c r="C140" s="25"/>
      <c r="D140" s="24">
        <f t="shared" si="28"/>
        <v>0</v>
      </c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</row>
    <row r="141" ht="15.75" customHeight="1" spans="1:39">
      <c r="A141" s="23">
        <v>211122000</v>
      </c>
      <c r="B141" s="26" t="s">
        <v>1310</v>
      </c>
      <c r="C141" s="25"/>
      <c r="D141" s="24">
        <f t="shared" si="28"/>
        <v>0</v>
      </c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</row>
    <row r="142" ht="15.75" customHeight="1" spans="1:39">
      <c r="A142" s="23">
        <v>211499000</v>
      </c>
      <c r="B142" s="26" t="s">
        <v>1311</v>
      </c>
      <c r="C142" s="24">
        <f>SUM(C143:C144)</f>
        <v>0</v>
      </c>
      <c r="D142" s="24">
        <f t="shared" si="28"/>
        <v>0</v>
      </c>
      <c r="E142" s="24">
        <f t="shared" ref="E142:AM142" si="31">SUM(E143:E144)</f>
        <v>0</v>
      </c>
      <c r="F142" s="24">
        <f t="shared" si="31"/>
        <v>0</v>
      </c>
      <c r="G142" s="24">
        <f t="shared" si="31"/>
        <v>0</v>
      </c>
      <c r="H142" s="24">
        <f t="shared" si="31"/>
        <v>0</v>
      </c>
      <c r="I142" s="24">
        <f t="shared" si="31"/>
        <v>0</v>
      </c>
      <c r="J142" s="24">
        <f t="shared" si="31"/>
        <v>0</v>
      </c>
      <c r="K142" s="24">
        <f t="shared" si="31"/>
        <v>0</v>
      </c>
      <c r="L142" s="24">
        <f t="shared" si="31"/>
        <v>0</v>
      </c>
      <c r="M142" s="24">
        <f t="shared" si="31"/>
        <v>0</v>
      </c>
      <c r="N142" s="24">
        <f t="shared" si="31"/>
        <v>0</v>
      </c>
      <c r="O142" s="24">
        <f t="shared" si="31"/>
        <v>0</v>
      </c>
      <c r="P142" s="24">
        <f t="shared" si="31"/>
        <v>0</v>
      </c>
      <c r="Q142" s="24">
        <f t="shared" si="31"/>
        <v>0</v>
      </c>
      <c r="R142" s="24">
        <f t="shared" si="31"/>
        <v>0</v>
      </c>
      <c r="S142" s="24">
        <f t="shared" si="31"/>
        <v>0</v>
      </c>
      <c r="T142" s="24">
        <f t="shared" si="31"/>
        <v>0</v>
      </c>
      <c r="U142" s="24">
        <f t="shared" si="31"/>
        <v>0</v>
      </c>
      <c r="V142" s="24">
        <f t="shared" si="31"/>
        <v>0</v>
      </c>
      <c r="W142" s="24">
        <f t="shared" si="31"/>
        <v>0</v>
      </c>
      <c r="X142" s="24">
        <f t="shared" si="31"/>
        <v>0</v>
      </c>
      <c r="Y142" s="24">
        <f t="shared" si="31"/>
        <v>0</v>
      </c>
      <c r="Z142" s="24">
        <f t="shared" si="31"/>
        <v>0</v>
      </c>
      <c r="AA142" s="24">
        <f t="shared" si="31"/>
        <v>0</v>
      </c>
      <c r="AB142" s="24">
        <f t="shared" si="31"/>
        <v>0</v>
      </c>
      <c r="AC142" s="24">
        <f t="shared" si="31"/>
        <v>0</v>
      </c>
      <c r="AD142" s="24">
        <f t="shared" si="31"/>
        <v>0</v>
      </c>
      <c r="AE142" s="24">
        <f t="shared" si="31"/>
        <v>0</v>
      </c>
      <c r="AF142" s="24">
        <f t="shared" si="31"/>
        <v>0</v>
      </c>
      <c r="AG142" s="24">
        <f t="shared" si="31"/>
        <v>0</v>
      </c>
      <c r="AH142" s="24">
        <f t="shared" si="31"/>
        <v>0</v>
      </c>
      <c r="AI142" s="24">
        <f t="shared" si="31"/>
        <v>0</v>
      </c>
      <c r="AJ142" s="24">
        <f t="shared" si="31"/>
        <v>0</v>
      </c>
      <c r="AK142" s="24">
        <f t="shared" si="31"/>
        <v>0</v>
      </c>
      <c r="AL142" s="24">
        <f t="shared" si="31"/>
        <v>0</v>
      </c>
      <c r="AM142" s="24">
        <f t="shared" si="31"/>
        <v>0</v>
      </c>
    </row>
    <row r="143" ht="15.75" customHeight="1" spans="1:39">
      <c r="A143" s="23">
        <v>211400000</v>
      </c>
      <c r="B143" s="26" t="s">
        <v>1201</v>
      </c>
      <c r="C143" s="25"/>
      <c r="D143" s="24">
        <f t="shared" si="28"/>
        <v>0</v>
      </c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</row>
    <row r="144" ht="15.75" customHeight="1" spans="1:39">
      <c r="A144" s="23">
        <v>211498000</v>
      </c>
      <c r="B144" s="26" t="s">
        <v>1204</v>
      </c>
      <c r="C144" s="24">
        <f>SUM(C145:C150)</f>
        <v>0</v>
      </c>
      <c r="D144" s="24">
        <f t="shared" si="28"/>
        <v>0</v>
      </c>
      <c r="E144" s="24">
        <f t="shared" ref="E144:AM144" si="32">SUM(E145:E150)</f>
        <v>0</v>
      </c>
      <c r="F144" s="24">
        <f t="shared" si="32"/>
        <v>0</v>
      </c>
      <c r="G144" s="24">
        <f t="shared" si="32"/>
        <v>0</v>
      </c>
      <c r="H144" s="24">
        <f t="shared" si="32"/>
        <v>0</v>
      </c>
      <c r="I144" s="24">
        <f t="shared" si="32"/>
        <v>0</v>
      </c>
      <c r="J144" s="24">
        <f t="shared" si="32"/>
        <v>0</v>
      </c>
      <c r="K144" s="24">
        <f t="shared" si="32"/>
        <v>0</v>
      </c>
      <c r="L144" s="24">
        <f t="shared" si="32"/>
        <v>0</v>
      </c>
      <c r="M144" s="24">
        <f t="shared" si="32"/>
        <v>0</v>
      </c>
      <c r="N144" s="24">
        <f t="shared" si="32"/>
        <v>0</v>
      </c>
      <c r="O144" s="24">
        <f t="shared" si="32"/>
        <v>0</v>
      </c>
      <c r="P144" s="24">
        <f t="shared" si="32"/>
        <v>0</v>
      </c>
      <c r="Q144" s="24">
        <f t="shared" si="32"/>
        <v>0</v>
      </c>
      <c r="R144" s="24">
        <f t="shared" si="32"/>
        <v>0</v>
      </c>
      <c r="S144" s="24">
        <f t="shared" si="32"/>
        <v>0</v>
      </c>
      <c r="T144" s="24">
        <f t="shared" si="32"/>
        <v>0</v>
      </c>
      <c r="U144" s="24">
        <f t="shared" si="32"/>
        <v>0</v>
      </c>
      <c r="V144" s="24">
        <f t="shared" si="32"/>
        <v>0</v>
      </c>
      <c r="W144" s="24">
        <f t="shared" si="32"/>
        <v>0</v>
      </c>
      <c r="X144" s="24">
        <f t="shared" si="32"/>
        <v>0</v>
      </c>
      <c r="Y144" s="24">
        <f t="shared" si="32"/>
        <v>0</v>
      </c>
      <c r="Z144" s="24">
        <f t="shared" si="32"/>
        <v>0</v>
      </c>
      <c r="AA144" s="24">
        <f t="shared" si="32"/>
        <v>0</v>
      </c>
      <c r="AB144" s="24">
        <f t="shared" si="32"/>
        <v>0</v>
      </c>
      <c r="AC144" s="24">
        <f t="shared" si="32"/>
        <v>0</v>
      </c>
      <c r="AD144" s="24">
        <f t="shared" si="32"/>
        <v>0</v>
      </c>
      <c r="AE144" s="24">
        <f t="shared" si="32"/>
        <v>0</v>
      </c>
      <c r="AF144" s="24">
        <f t="shared" si="32"/>
        <v>0</v>
      </c>
      <c r="AG144" s="24">
        <f t="shared" si="32"/>
        <v>0</v>
      </c>
      <c r="AH144" s="24">
        <f t="shared" si="32"/>
        <v>0</v>
      </c>
      <c r="AI144" s="24">
        <f t="shared" si="32"/>
        <v>0</v>
      </c>
      <c r="AJ144" s="24">
        <f t="shared" si="32"/>
        <v>0</v>
      </c>
      <c r="AK144" s="24">
        <f t="shared" si="32"/>
        <v>0</v>
      </c>
      <c r="AL144" s="24">
        <f t="shared" si="32"/>
        <v>0</v>
      </c>
      <c r="AM144" s="24">
        <f t="shared" si="32"/>
        <v>0</v>
      </c>
    </row>
    <row r="145" ht="15.75" customHeight="1" spans="1:39">
      <c r="A145" s="23">
        <v>211481000</v>
      </c>
      <c r="B145" s="26" t="s">
        <v>1312</v>
      </c>
      <c r="C145" s="25"/>
      <c r="D145" s="24">
        <f t="shared" si="28"/>
        <v>0</v>
      </c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</row>
    <row r="146" ht="15.75" customHeight="1" spans="1:39">
      <c r="A146" s="23">
        <v>211421000</v>
      </c>
      <c r="B146" s="26" t="s">
        <v>1313</v>
      </c>
      <c r="C146" s="25"/>
      <c r="D146" s="24">
        <f t="shared" si="28"/>
        <v>0</v>
      </c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</row>
    <row r="147" ht="15.75" customHeight="1" spans="1:39">
      <c r="A147" s="23">
        <v>211422000</v>
      </c>
      <c r="B147" s="26" t="s">
        <v>1314</v>
      </c>
      <c r="C147" s="25"/>
      <c r="D147" s="24">
        <f t="shared" si="28"/>
        <v>0</v>
      </c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</row>
    <row r="148" ht="15.75" customHeight="1" spans="1:39">
      <c r="A148" s="23">
        <v>211402000</v>
      </c>
      <c r="B148" s="26" t="s">
        <v>1315</v>
      </c>
      <c r="C148" s="25"/>
      <c r="D148" s="24">
        <f t="shared" si="28"/>
        <v>0</v>
      </c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</row>
    <row r="149" ht="15.75" customHeight="1" spans="1:39">
      <c r="A149" s="23">
        <v>211404000</v>
      </c>
      <c r="B149" s="26" t="s">
        <v>1316</v>
      </c>
      <c r="C149" s="25"/>
      <c r="D149" s="24">
        <f t="shared" si="28"/>
        <v>0</v>
      </c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</row>
    <row r="150" s="12" customFormat="1" ht="15.75" customHeight="1" spans="1:39">
      <c r="A150" s="23">
        <v>211403000</v>
      </c>
      <c r="B150" s="26" t="s">
        <v>1317</v>
      </c>
      <c r="C150" s="25"/>
      <c r="D150" s="24">
        <f t="shared" si="28"/>
        <v>0</v>
      </c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</row>
    <row r="151" customHeight="1" spans="1:39">
      <c r="A151" s="23" t="s">
        <v>1318</v>
      </c>
      <c r="B151" s="26" t="s">
        <v>1319</v>
      </c>
      <c r="C151" s="25"/>
      <c r="D151" s="24">
        <f t="shared" si="28"/>
        <v>0</v>
      </c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</row>
  </sheetData>
  <sheetProtection sheet="1" objects="1"/>
  <mergeCells count="7">
    <mergeCell ref="A1:AM1"/>
    <mergeCell ref="A2:AM2"/>
    <mergeCell ref="A3:AM3"/>
    <mergeCell ref="D4:AM4"/>
    <mergeCell ref="A4:A5"/>
    <mergeCell ref="B4:B5"/>
    <mergeCell ref="C4:C5"/>
  </mergeCells>
  <pageMargins left="0.75" right="0.75" top="1" bottom="1" header="0.5" footer="0.5"/>
  <pageSetup paperSize="1" orientation="landscape" blackAndWhite="1" useFirstPageNumber="1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表一</vt:lpstr>
      <vt:lpstr>表二</vt:lpstr>
      <vt:lpstr>表三</vt:lpstr>
      <vt:lpstr>表四</vt:lpstr>
      <vt:lpstr>表五</vt:lpstr>
      <vt:lpstr>表六（1）</vt:lpstr>
      <vt:lpstr>表六（2）</vt:lpstr>
      <vt:lpstr>表七（1）</vt:lpstr>
      <vt:lpstr>表七（2）</vt:lpstr>
      <vt:lpstr>表八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2022-02-21T01:17:00Z</dcterms:created>
  <dcterms:modified xsi:type="dcterms:W3CDTF">2022-02-25T01:52:45Z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741CF934FA6A4759AEF1428426498E0B</vt:lpwstr>
  </property>
  <property fmtid="{D5CDD505-2E9C-101B-9397-08002B2CF9AE}" pid="3" name="KSOProductBuildVer">
    <vt:lpwstr>2052-10.1.0.7346</vt:lpwstr>
  </property>
</Properties>
</file>